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racy.rankine\Desktop\Cycling Gen\CICA\Results\"/>
    </mc:Choice>
  </mc:AlternateContent>
  <xr:revisionPtr revIDLastSave="0" documentId="8_{D5F4549C-98CB-4A64-91EF-6B4FC8D44C4E}" xr6:coauthVersionLast="47" xr6:coauthVersionMax="47" xr10:uidLastSave="{00000000-0000-0000-0000-000000000000}"/>
  <bookViews>
    <workbookView xWindow="-120" yWindow="-120" windowWidth="29040" windowHeight="15720" xr2:uid="{012EB0BE-829B-406E-A426-86BD27F656DC}"/>
  </bookViews>
  <sheets>
    <sheet name="MC Output" sheetId="1" r:id="rId1"/>
  </sheets>
  <externalReferences>
    <externalReference r:id="rId2"/>
  </externalReferences>
  <definedNames>
    <definedName name="_xlnm._FilterDatabase" localSheetId="0" hidden="1">'MC Output'!$A$6:$BY$59</definedName>
    <definedName name="_xlnm.Print_Area" localSheetId="0">'MC Output'!$A$1:$BR$60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P57" i="1" l="1"/>
  <c r="BQ57" i="1" s="1"/>
  <c r="BO57" i="1"/>
  <c r="BP56" i="1"/>
  <c r="BA56" i="1"/>
  <c r="BD56" i="1" s="1"/>
  <c r="AR56" i="1"/>
  <c r="BO56" i="1" s="1"/>
  <c r="BQ56" i="1" s="1"/>
  <c r="AH56" i="1"/>
  <c r="T56" i="1"/>
  <c r="AF56" i="1" s="1"/>
  <c r="L56" i="1"/>
  <c r="C56" i="1"/>
  <c r="B56" i="1"/>
  <c r="BP55" i="1"/>
  <c r="BA55" i="1"/>
  <c r="BD55" i="1" s="1"/>
  <c r="AR55" i="1"/>
  <c r="BO55" i="1" s="1"/>
  <c r="BQ55" i="1" s="1"/>
  <c r="AH55" i="1"/>
  <c r="T55" i="1"/>
  <c r="AF55" i="1" s="1"/>
  <c r="L55" i="1"/>
  <c r="C55" i="1"/>
  <c r="B55" i="1"/>
  <c r="BP54" i="1"/>
  <c r="BA54" i="1"/>
  <c r="BD54" i="1" s="1"/>
  <c r="AR54" i="1"/>
  <c r="BO54" i="1" s="1"/>
  <c r="BQ54" i="1" s="1"/>
  <c r="AH54" i="1"/>
  <c r="T54" i="1"/>
  <c r="AF54" i="1" s="1"/>
  <c r="C54" i="1"/>
  <c r="B54" i="1"/>
  <c r="BP53" i="1"/>
  <c r="BA53" i="1"/>
  <c r="BD53" i="1" s="1"/>
  <c r="AT53" i="1"/>
  <c r="AR53" i="1"/>
  <c r="BO53" i="1" s="1"/>
  <c r="BQ53" i="1" s="1"/>
  <c r="AH53" i="1"/>
  <c r="T53" i="1"/>
  <c r="AF53" i="1" s="1"/>
  <c r="L53" i="1"/>
  <c r="C53" i="1"/>
  <c r="B53" i="1"/>
  <c r="BP52" i="1"/>
  <c r="BA52" i="1"/>
  <c r="BD52" i="1" s="1"/>
  <c r="AT52" i="1"/>
  <c r="AR52" i="1"/>
  <c r="BO52" i="1" s="1"/>
  <c r="BQ52" i="1" s="1"/>
  <c r="AH52" i="1"/>
  <c r="AF52" i="1"/>
  <c r="AC52" i="1"/>
  <c r="T52" i="1"/>
  <c r="L52" i="1"/>
  <c r="C52" i="1"/>
  <c r="B52" i="1"/>
  <c r="BP51" i="1"/>
  <c r="BO51" i="1"/>
  <c r="BQ51" i="1" s="1"/>
  <c r="AH51" i="1"/>
  <c r="AF51" i="1"/>
  <c r="T51" i="1"/>
  <c r="L51" i="1"/>
  <c r="B51" i="1"/>
  <c r="BQ50" i="1"/>
  <c r="BP50" i="1"/>
  <c r="BD50" i="1"/>
  <c r="BA50" i="1"/>
  <c r="AR50" i="1"/>
  <c r="BO50" i="1" s="1"/>
  <c r="T50" i="1"/>
  <c r="O50" i="1"/>
  <c r="AH50" i="1" s="1"/>
  <c r="L50" i="1"/>
  <c r="AF50" i="1" s="1"/>
  <c r="C50" i="1"/>
  <c r="B50" i="1"/>
  <c r="BP49" i="1"/>
  <c r="BA49" i="1"/>
  <c r="BD49" i="1" s="1"/>
  <c r="AR49" i="1"/>
  <c r="BO49" i="1" s="1"/>
  <c r="BQ49" i="1" s="1"/>
  <c r="AH49" i="1"/>
  <c r="AF49" i="1"/>
  <c r="AC49" i="1"/>
  <c r="T49" i="1"/>
  <c r="O49" i="1"/>
  <c r="L49" i="1"/>
  <c r="C49" i="1"/>
  <c r="B49" i="1"/>
  <c r="BP48" i="1"/>
  <c r="BA48" i="1"/>
  <c r="BD48" i="1" s="1"/>
  <c r="AR48" i="1"/>
  <c r="BO48" i="1" s="1"/>
  <c r="BQ48" i="1" s="1"/>
  <c r="AH48" i="1"/>
  <c r="AF48" i="1"/>
  <c r="AC48" i="1"/>
  <c r="V48" i="1"/>
  <c r="T48" i="1"/>
  <c r="L48" i="1"/>
  <c r="C48" i="1"/>
  <c r="B48" i="1"/>
  <c r="BP47" i="1"/>
  <c r="BA47" i="1"/>
  <c r="BD47" i="1" s="1"/>
  <c r="AR47" i="1"/>
  <c r="BO47" i="1" s="1"/>
  <c r="BQ47" i="1" s="1"/>
  <c r="AH47" i="1"/>
  <c r="AF47" i="1"/>
  <c r="T47" i="1"/>
  <c r="O47" i="1"/>
  <c r="L47" i="1"/>
  <c r="C47" i="1"/>
  <c r="B47" i="1"/>
  <c r="BP46" i="1"/>
  <c r="BA46" i="1"/>
  <c r="BD46" i="1" s="1"/>
  <c r="AR46" i="1"/>
  <c r="BO46" i="1" s="1"/>
  <c r="BQ46" i="1" s="1"/>
  <c r="AH46" i="1"/>
  <c r="T46" i="1"/>
  <c r="O46" i="1"/>
  <c r="L46" i="1"/>
  <c r="AF46" i="1" s="1"/>
  <c r="C46" i="1"/>
  <c r="B46" i="1"/>
  <c r="BP45" i="1"/>
  <c r="BA45" i="1"/>
  <c r="BD45" i="1" s="1"/>
  <c r="AR45" i="1"/>
  <c r="BO45" i="1" s="1"/>
  <c r="BQ45" i="1" s="1"/>
  <c r="AC45" i="1"/>
  <c r="V45" i="1"/>
  <c r="AH45" i="1" s="1"/>
  <c r="S45" i="1"/>
  <c r="Q45" i="1"/>
  <c r="T45" i="1" s="1"/>
  <c r="L45" i="1"/>
  <c r="AF45" i="1" s="1"/>
  <c r="C45" i="1"/>
  <c r="B45" i="1"/>
  <c r="BP44" i="1"/>
  <c r="BA44" i="1"/>
  <c r="BD44" i="1" s="1"/>
  <c r="AT44" i="1"/>
  <c r="AR44" i="1"/>
  <c r="BO44" i="1" s="1"/>
  <c r="BQ44" i="1" s="1"/>
  <c r="T44" i="1"/>
  <c r="AF44" i="1" s="1"/>
  <c r="O44" i="1"/>
  <c r="AH44" i="1" s="1"/>
  <c r="L44" i="1"/>
  <c r="C44" i="1"/>
  <c r="B44" i="1"/>
  <c r="BP43" i="1"/>
  <c r="BK43" i="1"/>
  <c r="BN43" i="1" s="1"/>
  <c r="BA43" i="1"/>
  <c r="BD43" i="1" s="1"/>
  <c r="AT43" i="1"/>
  <c r="AR43" i="1"/>
  <c r="BO43" i="1" s="1"/>
  <c r="BQ43" i="1" s="1"/>
  <c r="AF43" i="1"/>
  <c r="AE43" i="1"/>
  <c r="AH43" i="1" s="1"/>
  <c r="AC43" i="1"/>
  <c r="T43" i="1"/>
  <c r="O43" i="1"/>
  <c r="G43" i="1"/>
  <c r="E43" i="1"/>
  <c r="L43" i="1" s="1"/>
  <c r="C43" i="1"/>
  <c r="B43" i="1"/>
  <c r="BP42" i="1"/>
  <c r="BO42" i="1"/>
  <c r="BQ42" i="1" s="1"/>
  <c r="BD42" i="1"/>
  <c r="BA42" i="1"/>
  <c r="AR42" i="1"/>
  <c r="AC42" i="1"/>
  <c r="V42" i="1"/>
  <c r="AH42" i="1" s="1"/>
  <c r="S42" i="1"/>
  <c r="T42" i="1" s="1"/>
  <c r="Q42" i="1"/>
  <c r="L42" i="1"/>
  <c r="C42" i="1"/>
  <c r="B42" i="1"/>
  <c r="BP41" i="1"/>
  <c r="BA41" i="1"/>
  <c r="BD41" i="1" s="1"/>
  <c r="AT41" i="1"/>
  <c r="AR41" i="1"/>
  <c r="BO41" i="1" s="1"/>
  <c r="BQ41" i="1" s="1"/>
  <c r="AC41" i="1"/>
  <c r="AF41" i="1" s="1"/>
  <c r="V41" i="1"/>
  <c r="AH41" i="1" s="1"/>
  <c r="T41" i="1"/>
  <c r="S41" i="1"/>
  <c r="Q41" i="1"/>
  <c r="L41" i="1"/>
  <c r="C41" i="1"/>
  <c r="B41" i="1"/>
  <c r="BP40" i="1"/>
  <c r="BA40" i="1"/>
  <c r="BD40" i="1" s="1"/>
  <c r="AT40" i="1"/>
  <c r="AR40" i="1"/>
  <c r="BO40" i="1" s="1"/>
  <c r="BQ40" i="1" s="1"/>
  <c r="AC40" i="1"/>
  <c r="T40" i="1"/>
  <c r="O40" i="1"/>
  <c r="M40" i="1"/>
  <c r="AH40" i="1" s="1"/>
  <c r="K40" i="1"/>
  <c r="L40" i="1" s="1"/>
  <c r="AF40" i="1" s="1"/>
  <c r="C40" i="1"/>
  <c r="B40" i="1"/>
  <c r="BP39" i="1"/>
  <c r="BA39" i="1"/>
  <c r="BD39" i="1" s="1"/>
  <c r="AT39" i="1"/>
  <c r="AR39" i="1"/>
  <c r="BO39" i="1" s="1"/>
  <c r="BQ39" i="1" s="1"/>
  <c r="AC39" i="1"/>
  <c r="T39" i="1"/>
  <c r="O39" i="1"/>
  <c r="M39" i="1"/>
  <c r="AH39" i="1" s="1"/>
  <c r="L39" i="1"/>
  <c r="AF39" i="1" s="1"/>
  <c r="I39" i="1"/>
  <c r="G39" i="1"/>
  <c r="E39" i="1"/>
  <c r="C39" i="1"/>
  <c r="B39" i="1"/>
  <c r="BP38" i="1"/>
  <c r="BA38" i="1"/>
  <c r="BD38" i="1" s="1"/>
  <c r="AR38" i="1"/>
  <c r="BO38" i="1" s="1"/>
  <c r="BQ38" i="1" s="1"/>
  <c r="AH38" i="1"/>
  <c r="AC38" i="1"/>
  <c r="V38" i="1"/>
  <c r="S38" i="1"/>
  <c r="Q38" i="1"/>
  <c r="T38" i="1" s="1"/>
  <c r="L38" i="1"/>
  <c r="AF38" i="1" s="1"/>
  <c r="C38" i="1"/>
  <c r="B38" i="1"/>
  <c r="BP37" i="1"/>
  <c r="BO37" i="1"/>
  <c r="BQ37" i="1" s="1"/>
  <c r="BN37" i="1"/>
  <c r="BK37" i="1"/>
  <c r="BD37" i="1"/>
  <c r="BA37" i="1"/>
  <c r="AT37" i="1"/>
  <c r="AR37" i="1"/>
  <c r="AH37" i="1"/>
  <c r="AE37" i="1"/>
  <c r="X37" i="1"/>
  <c r="AC37" i="1" s="1"/>
  <c r="T37" i="1"/>
  <c r="AF37" i="1" s="1"/>
  <c r="M37" i="1"/>
  <c r="L37" i="1"/>
  <c r="C37" i="1"/>
  <c r="B37" i="1"/>
  <c r="BP36" i="1"/>
  <c r="BK36" i="1"/>
  <c r="BN36" i="1" s="1"/>
  <c r="BA36" i="1"/>
  <c r="BD36" i="1" s="1"/>
  <c r="AR36" i="1"/>
  <c r="BO36" i="1" s="1"/>
  <c r="BQ36" i="1" s="1"/>
  <c r="AE36" i="1"/>
  <c r="AB36" i="1"/>
  <c r="Z36" i="1"/>
  <c r="X36" i="1"/>
  <c r="AC36" i="1" s="1"/>
  <c r="T36" i="1"/>
  <c r="O36" i="1"/>
  <c r="AH36" i="1" s="1"/>
  <c r="L36" i="1"/>
  <c r="C36" i="1"/>
  <c r="B36" i="1"/>
  <c r="BP35" i="1"/>
  <c r="BK35" i="1"/>
  <c r="BN35" i="1" s="1"/>
  <c r="BA35" i="1"/>
  <c r="BD35" i="1" s="1"/>
  <c r="AT35" i="1"/>
  <c r="AR35" i="1"/>
  <c r="BO35" i="1" s="1"/>
  <c r="BQ35" i="1" s="1"/>
  <c r="AH35" i="1"/>
  <c r="AF35" i="1"/>
  <c r="AE35" i="1"/>
  <c r="AB35" i="1"/>
  <c r="Z35" i="1"/>
  <c r="X35" i="1"/>
  <c r="AC35" i="1" s="1"/>
  <c r="V35" i="1"/>
  <c r="T35" i="1"/>
  <c r="L35" i="1"/>
  <c r="C35" i="1"/>
  <c r="B35" i="1"/>
  <c r="BP34" i="1"/>
  <c r="BO34" i="1"/>
  <c r="BQ34" i="1" s="1"/>
  <c r="BD34" i="1"/>
  <c r="BA34" i="1"/>
  <c r="AT34" i="1"/>
  <c r="AR34" i="1"/>
  <c r="AC34" i="1"/>
  <c r="T34" i="1"/>
  <c r="O34" i="1"/>
  <c r="M34" i="1"/>
  <c r="AH34" i="1" s="1"/>
  <c r="K34" i="1"/>
  <c r="L34" i="1" s="1"/>
  <c r="AF34" i="1" s="1"/>
  <c r="I34" i="1"/>
  <c r="G34" i="1"/>
  <c r="E34" i="1"/>
  <c r="C34" i="1"/>
  <c r="B34" i="1"/>
  <c r="BP33" i="1"/>
  <c r="BA33" i="1"/>
  <c r="BD33" i="1" s="1"/>
  <c r="AR33" i="1"/>
  <c r="BO33" i="1" s="1"/>
  <c r="BQ33" i="1" s="1"/>
  <c r="AH33" i="1"/>
  <c r="AC33" i="1"/>
  <c r="V33" i="1"/>
  <c r="S33" i="1"/>
  <c r="Q33" i="1"/>
  <c r="T33" i="1" s="1"/>
  <c r="O33" i="1"/>
  <c r="L33" i="1"/>
  <c r="AF33" i="1" s="1"/>
  <c r="C33" i="1"/>
  <c r="B33" i="1"/>
  <c r="BP32" i="1"/>
  <c r="BK32" i="1"/>
  <c r="BN32" i="1" s="1"/>
  <c r="BA32" i="1"/>
  <c r="BD32" i="1" s="1"/>
  <c r="AT32" i="1"/>
  <c r="AR32" i="1"/>
  <c r="BO32" i="1" s="1"/>
  <c r="BQ32" i="1" s="1"/>
  <c r="AH32" i="1"/>
  <c r="AE32" i="1"/>
  <c r="AB32" i="1"/>
  <c r="AC32" i="1" s="1"/>
  <c r="Z32" i="1"/>
  <c r="X32" i="1"/>
  <c r="V32" i="1"/>
  <c r="S32" i="1"/>
  <c r="T32" i="1" s="1"/>
  <c r="O32" i="1"/>
  <c r="M32" i="1"/>
  <c r="K32" i="1"/>
  <c r="L32" i="1" s="1"/>
  <c r="AF32" i="1" s="1"/>
  <c r="I32" i="1"/>
  <c r="G32" i="1"/>
  <c r="E32" i="1"/>
  <c r="C32" i="1"/>
  <c r="B32" i="1"/>
  <c r="BP31" i="1"/>
  <c r="BK31" i="1"/>
  <c r="BN31" i="1" s="1"/>
  <c r="BA31" i="1"/>
  <c r="BD31" i="1" s="1"/>
  <c r="AT31" i="1"/>
  <c r="AR31" i="1"/>
  <c r="BO31" i="1" s="1"/>
  <c r="BQ31" i="1" s="1"/>
  <c r="AH31" i="1"/>
  <c r="AE31" i="1"/>
  <c r="AB31" i="1"/>
  <c r="Z31" i="1"/>
  <c r="X31" i="1"/>
  <c r="AC31" i="1" s="1"/>
  <c r="V31" i="1"/>
  <c r="T31" i="1"/>
  <c r="O31" i="1"/>
  <c r="M31" i="1"/>
  <c r="K31" i="1"/>
  <c r="L31" i="1" s="1"/>
  <c r="AF31" i="1" s="1"/>
  <c r="I31" i="1"/>
  <c r="G31" i="1"/>
  <c r="E31" i="1"/>
  <c r="C31" i="1"/>
  <c r="B31" i="1"/>
  <c r="BP30" i="1"/>
  <c r="BK30" i="1"/>
  <c r="BN30" i="1" s="1"/>
  <c r="BA30" i="1"/>
  <c r="BO30" i="1" s="1"/>
  <c r="BQ30" i="1" s="1"/>
  <c r="AT30" i="1"/>
  <c r="AR30" i="1"/>
  <c r="AE30" i="1"/>
  <c r="X30" i="1"/>
  <c r="AC30" i="1" s="1"/>
  <c r="V30" i="1"/>
  <c r="S30" i="1"/>
  <c r="T30" i="1" s="1"/>
  <c r="O30" i="1"/>
  <c r="M30" i="1"/>
  <c r="K30" i="1"/>
  <c r="I30" i="1"/>
  <c r="G30" i="1"/>
  <c r="E30" i="1"/>
  <c r="L30" i="1" s="1"/>
  <c r="C30" i="1"/>
  <c r="B30" i="1"/>
  <c r="BP29" i="1"/>
  <c r="BK29" i="1"/>
  <c r="BN29" i="1" s="1"/>
  <c r="BD29" i="1"/>
  <c r="BA29" i="1"/>
  <c r="AT29" i="1"/>
  <c r="AR29" i="1"/>
  <c r="AE29" i="1"/>
  <c r="AB29" i="1"/>
  <c r="AC29" i="1" s="1"/>
  <c r="Z29" i="1"/>
  <c r="X29" i="1"/>
  <c r="V29" i="1"/>
  <c r="S29" i="1"/>
  <c r="Q29" i="1"/>
  <c r="T29" i="1" s="1"/>
  <c r="O29" i="1"/>
  <c r="L29" i="1"/>
  <c r="C29" i="1"/>
  <c r="B29" i="1"/>
  <c r="BP28" i="1"/>
  <c r="BO28" i="1"/>
  <c r="BQ28" i="1" s="1"/>
  <c r="BK28" i="1"/>
  <c r="BN28" i="1" s="1"/>
  <c r="BD28" i="1"/>
  <c r="BA28" i="1"/>
  <c r="AT28" i="1"/>
  <c r="AR28" i="1"/>
  <c r="AE28" i="1"/>
  <c r="AB28" i="1"/>
  <c r="Z28" i="1"/>
  <c r="X28" i="1"/>
  <c r="AC28" i="1" s="1"/>
  <c r="V28" i="1"/>
  <c r="S28" i="1"/>
  <c r="Q28" i="1"/>
  <c r="T28" i="1" s="1"/>
  <c r="O28" i="1"/>
  <c r="M28" i="1"/>
  <c r="K28" i="1"/>
  <c r="I28" i="1"/>
  <c r="G28" i="1"/>
  <c r="E28" i="1"/>
  <c r="L28" i="1" s="1"/>
  <c r="C28" i="1"/>
  <c r="B28" i="1"/>
  <c r="BP27" i="1"/>
  <c r="BK27" i="1"/>
  <c r="BN27" i="1" s="1"/>
  <c r="BA27" i="1"/>
  <c r="BD27" i="1" s="1"/>
  <c r="AT27" i="1"/>
  <c r="AR27" i="1"/>
  <c r="BO27" i="1" s="1"/>
  <c r="BQ27" i="1" s="1"/>
  <c r="AH27" i="1"/>
  <c r="AE27" i="1"/>
  <c r="AB27" i="1"/>
  <c r="Z27" i="1"/>
  <c r="X27" i="1"/>
  <c r="AC27" i="1" s="1"/>
  <c r="V27" i="1"/>
  <c r="S27" i="1"/>
  <c r="Q27" i="1"/>
  <c r="T27" i="1" s="1"/>
  <c r="O27" i="1"/>
  <c r="M27" i="1"/>
  <c r="I27" i="1"/>
  <c r="L27" i="1" s="1"/>
  <c r="AF27" i="1" s="1"/>
  <c r="G27" i="1"/>
  <c r="E27" i="1"/>
  <c r="C27" i="1"/>
  <c r="B27" i="1"/>
  <c r="BP26" i="1"/>
  <c r="BK26" i="1"/>
  <c r="BN26" i="1" s="1"/>
  <c r="BA26" i="1"/>
  <c r="BD26" i="1" s="1"/>
  <c r="AT26" i="1"/>
  <c r="AR26" i="1"/>
  <c r="AE26" i="1"/>
  <c r="AB26" i="1"/>
  <c r="Z26" i="1"/>
  <c r="X26" i="1"/>
  <c r="AC26" i="1" s="1"/>
  <c r="V26" i="1"/>
  <c r="S26" i="1"/>
  <c r="Q26" i="1"/>
  <c r="T26" i="1" s="1"/>
  <c r="O26" i="1"/>
  <c r="M26" i="1"/>
  <c r="K26" i="1"/>
  <c r="I26" i="1"/>
  <c r="G26" i="1"/>
  <c r="E26" i="1"/>
  <c r="L26" i="1" s="1"/>
  <c r="C26" i="1"/>
  <c r="B26" i="1"/>
  <c r="BP25" i="1"/>
  <c r="BO25" i="1"/>
  <c r="BQ25" i="1" s="1"/>
  <c r="BN25" i="1"/>
  <c r="BK25" i="1"/>
  <c r="BD25" i="1"/>
  <c r="BA25" i="1"/>
  <c r="AT25" i="1"/>
  <c r="AR25" i="1"/>
  <c r="AE25" i="1"/>
  <c r="AB25" i="1"/>
  <c r="Z25" i="1"/>
  <c r="AC25" i="1" s="1"/>
  <c r="X25" i="1"/>
  <c r="V25" i="1"/>
  <c r="S25" i="1"/>
  <c r="Q25" i="1"/>
  <c r="T25" i="1" s="1"/>
  <c r="O25" i="1"/>
  <c r="M25" i="1"/>
  <c r="AH25" i="1" s="1"/>
  <c r="K25" i="1"/>
  <c r="I25" i="1"/>
  <c r="G25" i="1"/>
  <c r="E25" i="1"/>
  <c r="L25" i="1" s="1"/>
  <c r="C25" i="1"/>
  <c r="B25" i="1"/>
  <c r="BP24" i="1"/>
  <c r="BK24" i="1"/>
  <c r="BN24" i="1" s="1"/>
  <c r="AX24" i="1"/>
  <c r="BA24" i="1" s="1"/>
  <c r="BD24" i="1" s="1"/>
  <c r="AT24" i="1"/>
  <c r="AR24" i="1"/>
  <c r="AE24" i="1"/>
  <c r="AB24" i="1"/>
  <c r="Z24" i="1"/>
  <c r="AC24" i="1" s="1"/>
  <c r="V24" i="1"/>
  <c r="T24" i="1"/>
  <c r="Q24" i="1"/>
  <c r="O24" i="1"/>
  <c r="M24" i="1"/>
  <c r="L24" i="1"/>
  <c r="I24" i="1"/>
  <c r="G24" i="1"/>
  <c r="E24" i="1"/>
  <c r="C24" i="1"/>
  <c r="B24" i="1"/>
  <c r="BP23" i="1"/>
  <c r="BO23" i="1"/>
  <c r="BQ23" i="1" s="1"/>
  <c r="BD23" i="1"/>
  <c r="BA23" i="1"/>
  <c r="AT23" i="1"/>
  <c r="AR23" i="1"/>
  <c r="AK23" i="1"/>
  <c r="AC23" i="1"/>
  <c r="V23" i="1"/>
  <c r="Q23" i="1"/>
  <c r="T23" i="1" s="1"/>
  <c r="M23" i="1"/>
  <c r="AH23" i="1" s="1"/>
  <c r="E23" i="1"/>
  <c r="L23" i="1" s="1"/>
  <c r="AF23" i="1" s="1"/>
  <c r="C23" i="1"/>
  <c r="B23" i="1"/>
  <c r="BP22" i="1"/>
  <c r="BK22" i="1"/>
  <c r="BN22" i="1" s="1"/>
  <c r="AX22" i="1"/>
  <c r="BA22" i="1" s="1"/>
  <c r="BD22" i="1" s="1"/>
  <c r="AT22" i="1"/>
  <c r="AR22" i="1"/>
  <c r="AH22" i="1"/>
  <c r="AE22" i="1"/>
  <c r="AC22" i="1"/>
  <c r="V22" i="1"/>
  <c r="S22" i="1"/>
  <c r="Q22" i="1"/>
  <c r="T22" i="1" s="1"/>
  <c r="O22" i="1"/>
  <c r="M22" i="1"/>
  <c r="K22" i="1"/>
  <c r="L22" i="1" s="1"/>
  <c r="AF22" i="1" s="1"/>
  <c r="C22" i="1"/>
  <c r="B22" i="1"/>
  <c r="BP21" i="1"/>
  <c r="AX21" i="1"/>
  <c r="BA21" i="1" s="1"/>
  <c r="BD21" i="1" s="1"/>
  <c r="AT21" i="1"/>
  <c r="AR21" i="1"/>
  <c r="BO21" i="1" s="1"/>
  <c r="BQ21" i="1" s="1"/>
  <c r="AH21" i="1"/>
  <c r="AC21" i="1"/>
  <c r="V21" i="1"/>
  <c r="S21" i="1"/>
  <c r="Q21" i="1"/>
  <c r="T21" i="1" s="1"/>
  <c r="O21" i="1"/>
  <c r="M21" i="1"/>
  <c r="K21" i="1"/>
  <c r="I21" i="1"/>
  <c r="G21" i="1"/>
  <c r="E21" i="1"/>
  <c r="L21" i="1" s="1"/>
  <c r="AF21" i="1" s="1"/>
  <c r="C21" i="1"/>
  <c r="B21" i="1"/>
  <c r="BP20" i="1"/>
  <c r="BJ20" i="1"/>
  <c r="BK20" i="1" s="1"/>
  <c r="BN20" i="1" s="1"/>
  <c r="BA20" i="1"/>
  <c r="BD20" i="1" s="1"/>
  <c r="AT20" i="1"/>
  <c r="AR20" i="1"/>
  <c r="AH20" i="1"/>
  <c r="AE20" i="1"/>
  <c r="AB20" i="1"/>
  <c r="Z20" i="1"/>
  <c r="X20" i="1"/>
  <c r="AC20" i="1" s="1"/>
  <c r="V20" i="1"/>
  <c r="Q20" i="1"/>
  <c r="T20" i="1" s="1"/>
  <c r="O20" i="1"/>
  <c r="M20" i="1"/>
  <c r="K20" i="1"/>
  <c r="L20" i="1" s="1"/>
  <c r="AF20" i="1" s="1"/>
  <c r="I20" i="1"/>
  <c r="G20" i="1"/>
  <c r="E20" i="1"/>
  <c r="C20" i="1"/>
  <c r="B20" i="1"/>
  <c r="BP19" i="1"/>
  <c r="BK19" i="1"/>
  <c r="BN19" i="1" s="1"/>
  <c r="BJ19" i="1"/>
  <c r="BD19" i="1"/>
  <c r="BA19" i="1"/>
  <c r="AM19" i="1"/>
  <c r="AK19" i="1"/>
  <c r="AT19" i="1" s="1"/>
  <c r="AE19" i="1"/>
  <c r="AH19" i="1" s="1"/>
  <c r="AC19" i="1"/>
  <c r="T19" i="1"/>
  <c r="G19" i="1"/>
  <c r="L19" i="1" s="1"/>
  <c r="AF19" i="1" s="1"/>
  <c r="C19" i="1"/>
  <c r="B19" i="1"/>
  <c r="BP18" i="1"/>
  <c r="BK18" i="1"/>
  <c r="BN18" i="1" s="1"/>
  <c r="AX18" i="1"/>
  <c r="BA18" i="1" s="1"/>
  <c r="BD18" i="1" s="1"/>
  <c r="AT18" i="1"/>
  <c r="AR18" i="1"/>
  <c r="AE18" i="1"/>
  <c r="AB18" i="1"/>
  <c r="Z18" i="1"/>
  <c r="AC18" i="1" s="1"/>
  <c r="V18" i="1"/>
  <c r="S18" i="1"/>
  <c r="Q18" i="1"/>
  <c r="T18" i="1" s="1"/>
  <c r="O18" i="1"/>
  <c r="M18" i="1"/>
  <c r="AH18" i="1" s="1"/>
  <c r="L18" i="1"/>
  <c r="K18" i="1"/>
  <c r="C18" i="1"/>
  <c r="B18" i="1"/>
  <c r="BP17" i="1"/>
  <c r="BK17" i="1"/>
  <c r="BN17" i="1" s="1"/>
  <c r="AX17" i="1"/>
  <c r="BA17" i="1" s="1"/>
  <c r="AT17" i="1"/>
  <c r="AR17" i="1"/>
  <c r="AE17" i="1"/>
  <c r="AB17" i="1"/>
  <c r="Z17" i="1"/>
  <c r="X17" i="1"/>
  <c r="AC17" i="1" s="1"/>
  <c r="V17" i="1"/>
  <c r="S17" i="1"/>
  <c r="T17" i="1" s="1"/>
  <c r="Q17" i="1"/>
  <c r="O17" i="1"/>
  <c r="M17" i="1"/>
  <c r="AH17" i="1" s="1"/>
  <c r="K17" i="1"/>
  <c r="I17" i="1"/>
  <c r="G17" i="1"/>
  <c r="E17" i="1"/>
  <c r="L17" i="1" s="1"/>
  <c r="C17" i="1"/>
  <c r="B17" i="1"/>
  <c r="BP16" i="1"/>
  <c r="BK16" i="1"/>
  <c r="BN16" i="1" s="1"/>
  <c r="BC16" i="1"/>
  <c r="BA16" i="1"/>
  <c r="BD16" i="1" s="1"/>
  <c r="AT16" i="1"/>
  <c r="AR16" i="1"/>
  <c r="BO16" i="1" s="1"/>
  <c r="BQ16" i="1" s="1"/>
  <c r="AE16" i="1"/>
  <c r="AC16" i="1"/>
  <c r="AB16" i="1"/>
  <c r="Z16" i="1"/>
  <c r="X16" i="1"/>
  <c r="V16" i="1"/>
  <c r="T16" i="1"/>
  <c r="O16" i="1"/>
  <c r="AH16" i="1" s="1"/>
  <c r="L16" i="1"/>
  <c r="AF16" i="1" s="1"/>
  <c r="C16" i="1"/>
  <c r="B16" i="1"/>
  <c r="BP15" i="1"/>
  <c r="BM15" i="1"/>
  <c r="BF15" i="1"/>
  <c r="BK15" i="1" s="1"/>
  <c r="BN15" i="1" s="1"/>
  <c r="BA15" i="1"/>
  <c r="BD15" i="1" s="1"/>
  <c r="AT15" i="1"/>
  <c r="AR15" i="1"/>
  <c r="BO15" i="1" s="1"/>
  <c r="BQ15" i="1" s="1"/>
  <c r="AE15" i="1"/>
  <c r="AH15" i="1" s="1"/>
  <c r="AC15" i="1"/>
  <c r="AB15" i="1"/>
  <c r="Z15" i="1"/>
  <c r="X15" i="1"/>
  <c r="V15" i="1"/>
  <c r="S15" i="1"/>
  <c r="Q15" i="1"/>
  <c r="T15" i="1" s="1"/>
  <c r="O15" i="1"/>
  <c r="M15" i="1"/>
  <c r="K15" i="1"/>
  <c r="I15" i="1"/>
  <c r="L15" i="1" s="1"/>
  <c r="AF15" i="1" s="1"/>
  <c r="G15" i="1"/>
  <c r="E15" i="1"/>
  <c r="C15" i="1"/>
  <c r="B15" i="1"/>
  <c r="BC14" i="1"/>
  <c r="BP14" i="1" s="1"/>
  <c r="AZ14" i="1"/>
  <c r="BA14" i="1" s="1"/>
  <c r="AT14" i="1"/>
  <c r="AR14" i="1"/>
  <c r="AC14" i="1"/>
  <c r="V14" i="1"/>
  <c r="AH14" i="1" s="1"/>
  <c r="S14" i="1"/>
  <c r="T14" i="1" s="1"/>
  <c r="L14" i="1"/>
  <c r="C14" i="1"/>
  <c r="B14" i="1"/>
  <c r="BF13" i="1"/>
  <c r="BK13" i="1" s="1"/>
  <c r="BN13" i="1" s="1"/>
  <c r="BC13" i="1"/>
  <c r="BP13" i="1" s="1"/>
  <c r="BA13" i="1"/>
  <c r="BD13" i="1" s="1"/>
  <c r="AZ13" i="1"/>
  <c r="AV13" i="1"/>
  <c r="AS13" i="1"/>
  <c r="AT13" i="1" s="1"/>
  <c r="AR13" i="1"/>
  <c r="AQ13" i="1"/>
  <c r="AO13" i="1"/>
  <c r="AE13" i="1"/>
  <c r="AC13" i="1"/>
  <c r="V13" i="1"/>
  <c r="S13" i="1"/>
  <c r="T13" i="1" s="1"/>
  <c r="O13" i="1"/>
  <c r="M13" i="1"/>
  <c r="L13" i="1"/>
  <c r="C13" i="1"/>
  <c r="B13" i="1"/>
  <c r="BM12" i="1"/>
  <c r="BP12" i="1" s="1"/>
  <c r="BJ12" i="1"/>
  <c r="BH12" i="1"/>
  <c r="BF12" i="1"/>
  <c r="BK12" i="1" s="1"/>
  <c r="BN12" i="1" s="1"/>
  <c r="BD12" i="1"/>
  <c r="BA12" i="1"/>
  <c r="AZ12" i="1"/>
  <c r="AV12" i="1"/>
  <c r="AT12" i="1"/>
  <c r="AR12" i="1"/>
  <c r="AE12" i="1"/>
  <c r="AH12" i="1" s="1"/>
  <c r="AB12" i="1"/>
  <c r="Z12" i="1"/>
  <c r="X12" i="1"/>
  <c r="AC12" i="1" s="1"/>
  <c r="AF12" i="1" s="1"/>
  <c r="V12" i="1"/>
  <c r="Q12" i="1"/>
  <c r="T12" i="1" s="1"/>
  <c r="O12" i="1"/>
  <c r="L12" i="1"/>
  <c r="C12" i="1"/>
  <c r="B12" i="1"/>
  <c r="BO11" i="1"/>
  <c r="BC11" i="1"/>
  <c r="BP11" i="1" s="1"/>
  <c r="BA11" i="1"/>
  <c r="AV11" i="1"/>
  <c r="AT11" i="1"/>
  <c r="AR11" i="1"/>
  <c r="AC11" i="1"/>
  <c r="V11" i="1"/>
  <c r="S11" i="1"/>
  <c r="Q11" i="1"/>
  <c r="T11" i="1" s="1"/>
  <c r="AF11" i="1" s="1"/>
  <c r="O11" i="1"/>
  <c r="AH11" i="1" s="1"/>
  <c r="L11" i="1"/>
  <c r="C11" i="1"/>
  <c r="B11" i="1"/>
  <c r="BP10" i="1"/>
  <c r="BJ10" i="1"/>
  <c r="BH10" i="1"/>
  <c r="BF10" i="1"/>
  <c r="BK10" i="1" s="1"/>
  <c r="BN10" i="1" s="1"/>
  <c r="BD10" i="1"/>
  <c r="BA10" i="1"/>
  <c r="AS10" i="1"/>
  <c r="AQ10" i="1"/>
  <c r="AO10" i="1"/>
  <c r="AM10" i="1"/>
  <c r="AK10" i="1"/>
  <c r="AH10" i="1"/>
  <c r="AB10" i="1"/>
  <c r="AC10" i="1" s="1"/>
  <c r="X10" i="1"/>
  <c r="T10" i="1"/>
  <c r="M10" i="1"/>
  <c r="K10" i="1"/>
  <c r="I10" i="1"/>
  <c r="G10" i="1"/>
  <c r="E10" i="1"/>
  <c r="C10" i="1"/>
  <c r="B10" i="1"/>
  <c r="BP9" i="1"/>
  <c r="BM9" i="1"/>
  <c r="BH9" i="1"/>
  <c r="BK9" i="1" s="1"/>
  <c r="BN9" i="1" s="1"/>
  <c r="AZ9" i="1"/>
  <c r="BA9" i="1" s="1"/>
  <c r="BD9" i="1" s="1"/>
  <c r="AT9" i="1"/>
  <c r="AS9" i="1"/>
  <c r="AQ9" i="1"/>
  <c r="AR9" i="1" s="1"/>
  <c r="BO9" i="1" s="1"/>
  <c r="BQ9" i="1" s="1"/>
  <c r="AO9" i="1"/>
  <c r="AM9" i="1"/>
  <c r="AE9" i="1"/>
  <c r="Z9" i="1"/>
  <c r="AC9" i="1" s="1"/>
  <c r="V9" i="1"/>
  <c r="S9" i="1"/>
  <c r="Q9" i="1"/>
  <c r="T9" i="1" s="1"/>
  <c r="O9" i="1"/>
  <c r="M9" i="1"/>
  <c r="K9" i="1"/>
  <c r="I9" i="1"/>
  <c r="L9" i="1" s="1"/>
  <c r="C9" i="1"/>
  <c r="B9" i="1"/>
  <c r="BP8" i="1"/>
  <c r="BH8" i="1"/>
  <c r="BK8" i="1" s="1"/>
  <c r="BN8" i="1" s="1"/>
  <c r="BC8" i="1"/>
  <c r="AZ8" i="1"/>
  <c r="BA8" i="1" s="1"/>
  <c r="BD8" i="1" s="1"/>
  <c r="AV8" i="1"/>
  <c r="AS8" i="1"/>
  <c r="AQ8" i="1"/>
  <c r="AO8" i="1"/>
  <c r="AM8" i="1"/>
  <c r="AK8" i="1"/>
  <c r="AT8" i="1" s="1"/>
  <c r="AE8" i="1"/>
  <c r="AB8" i="1"/>
  <c r="Z8" i="1"/>
  <c r="X8" i="1"/>
  <c r="AC8" i="1" s="1"/>
  <c r="V8" i="1"/>
  <c r="S8" i="1"/>
  <c r="T8" i="1" s="1"/>
  <c r="Q8" i="1"/>
  <c r="O8" i="1"/>
  <c r="M8" i="1"/>
  <c r="AH8" i="1" s="1"/>
  <c r="K8" i="1"/>
  <c r="I8" i="1"/>
  <c r="G8" i="1"/>
  <c r="E8" i="1"/>
  <c r="L8" i="1" s="1"/>
  <c r="C8" i="1"/>
  <c r="B8" i="1"/>
  <c r="BP7" i="1"/>
  <c r="BM7" i="1"/>
  <c r="BJ7" i="1"/>
  <c r="BH7" i="1"/>
  <c r="BF7" i="1"/>
  <c r="BK7" i="1" s="1"/>
  <c r="BN7" i="1" s="1"/>
  <c r="BA7" i="1"/>
  <c r="BD7" i="1" s="1"/>
  <c r="AV7" i="1"/>
  <c r="AS7" i="1"/>
  <c r="AQ7" i="1"/>
  <c r="AT7" i="1" s="1"/>
  <c r="AO7" i="1"/>
  <c r="AM7" i="1"/>
  <c r="AK7" i="1"/>
  <c r="AE7" i="1"/>
  <c r="AB7" i="1"/>
  <c r="Z7" i="1"/>
  <c r="AC7" i="1" s="1"/>
  <c r="X7" i="1"/>
  <c r="T7" i="1"/>
  <c r="O7" i="1"/>
  <c r="M7" i="1"/>
  <c r="K7" i="1"/>
  <c r="I7" i="1"/>
  <c r="G7" i="1"/>
  <c r="E7" i="1"/>
  <c r="L7" i="1" s="1"/>
  <c r="C7" i="1"/>
  <c r="B7" i="1"/>
  <c r="BD17" i="1" l="1"/>
  <c r="BO17" i="1"/>
  <c r="BQ17" i="1" s="1"/>
  <c r="AF25" i="1"/>
  <c r="BO14" i="1"/>
  <c r="BQ14" i="1" s="1"/>
  <c r="BD14" i="1"/>
  <c r="BQ11" i="1"/>
  <c r="AF8" i="1"/>
  <c r="BO26" i="1"/>
  <c r="BQ26" i="1" s="1"/>
  <c r="BO20" i="1"/>
  <c r="BQ20" i="1" s="1"/>
  <c r="BO24" i="1"/>
  <c r="BQ24" i="1" s="1"/>
  <c r="AF42" i="1"/>
  <c r="AR8" i="1"/>
  <c r="BO8" i="1" s="1"/>
  <c r="BQ8" i="1" s="1"/>
  <c r="BO22" i="1"/>
  <c r="BQ22" i="1" s="1"/>
  <c r="AF26" i="1"/>
  <c r="AH30" i="1"/>
  <c r="AR7" i="1"/>
  <c r="BO7" i="1" s="1"/>
  <c r="BQ7" i="1" s="1"/>
  <c r="AH28" i="1"/>
  <c r="AF17" i="1"/>
  <c r="BO29" i="1"/>
  <c r="BQ29" i="1" s="1"/>
  <c r="AF36" i="1"/>
  <c r="BD11" i="1"/>
  <c r="BD30" i="1"/>
  <c r="L10" i="1"/>
  <c r="AF10" i="1" s="1"/>
  <c r="BO18" i="1"/>
  <c r="BQ18" i="1" s="1"/>
  <c r="AH26" i="1"/>
  <c r="AF18" i="1"/>
  <c r="AF30" i="1"/>
  <c r="AF7" i="1"/>
  <c r="AF28" i="1"/>
  <c r="BO12" i="1"/>
  <c r="BQ12" i="1" s="1"/>
  <c r="BO13" i="1"/>
  <c r="BQ13" i="1" s="1"/>
  <c r="AF14" i="1"/>
  <c r="AF29" i="1"/>
  <c r="AF9" i="1"/>
  <c r="AF24" i="1"/>
  <c r="AH7" i="1"/>
  <c r="AT10" i="1"/>
  <c r="AR10" i="1"/>
  <c r="BO10" i="1" s="1"/>
  <c r="BQ10" i="1" s="1"/>
  <c r="AF13" i="1"/>
  <c r="AH24" i="1"/>
  <c r="AH29" i="1"/>
  <c r="AH13" i="1"/>
  <c r="AH9" i="1"/>
  <c r="AR19" i="1"/>
  <c r="BO19" i="1" s="1"/>
  <c r="BQ19" i="1" s="1"/>
</calcChain>
</file>

<file path=xl/sharedStrings.xml><?xml version="1.0" encoding="utf-8"?>
<sst xmlns="http://schemas.openxmlformats.org/spreadsheetml/2006/main" count="141" uniqueCount="103">
  <si>
    <t>Cayman Cycling</t>
  </si>
  <si>
    <t>May Classics 2026 - Points Standing</t>
  </si>
  <si>
    <t>Rubis Overall Champion Standings</t>
  </si>
  <si>
    <t>West Bay Circuit</t>
  </si>
  <si>
    <t>South Sound ITT</t>
  </si>
  <si>
    <t>East End Road Race</t>
  </si>
  <si>
    <t>CostULess Crit</t>
  </si>
  <si>
    <t>TOTAL CATEGORY POINTS</t>
  </si>
  <si>
    <t>TOTAL OVERALL POINTS</t>
  </si>
  <si>
    <t>Category Points</t>
  </si>
  <si>
    <t>Overall Points</t>
  </si>
  <si>
    <t>First</t>
  </si>
  <si>
    <t>Last</t>
  </si>
  <si>
    <t>Race Category</t>
  </si>
  <si>
    <t>Lap 2 Cat Place</t>
  </si>
  <si>
    <t>Lap 2 Cat Sprint Points</t>
  </si>
  <si>
    <t>Lap 4 Cat Place</t>
  </si>
  <si>
    <t>Lap 4 Cat Sprint Points</t>
  </si>
  <si>
    <t>Lap 6 Cat Place</t>
  </si>
  <si>
    <t>Lap 6 Cat Sprint Points</t>
  </si>
  <si>
    <t>Lap 8 Cat Place</t>
  </si>
  <si>
    <t>Lap 8 Cat Sprint Points</t>
  </si>
  <si>
    <t>Race Total Sprint Points</t>
  </si>
  <si>
    <t>Race Final Points</t>
  </si>
  <si>
    <t>Cat Place</t>
  </si>
  <si>
    <t>Lap 1 Cat Place</t>
  </si>
  <si>
    <t>Lap 1 Sprint Points</t>
  </si>
  <si>
    <t>Lap 2 Sprint Points</t>
  </si>
  <si>
    <t>Final Place</t>
  </si>
  <si>
    <t>Lap 3 Place</t>
  </si>
  <si>
    <t>Lap 3 Sprint Points</t>
  </si>
  <si>
    <t>Lap 6 Place</t>
  </si>
  <si>
    <t>Lap 6 Sprint Points</t>
  </si>
  <si>
    <t>Lap 9 Place</t>
  </si>
  <si>
    <t>Lap 9 Sprint Points</t>
  </si>
  <si>
    <t>Sprint Points</t>
  </si>
  <si>
    <t>Sprint Points Place</t>
  </si>
  <si>
    <t>Race Point Place</t>
  </si>
  <si>
    <t>Lap 2 Overall Place</t>
  </si>
  <si>
    <t>Lap 2 Overall Sprint Points</t>
  </si>
  <si>
    <t>Lap 4 Overall Place</t>
  </si>
  <si>
    <t>Lap 4 Overall Sprint Points</t>
  </si>
  <si>
    <t>Lap 6 Overall Place</t>
  </si>
  <si>
    <t>Lap 6 Overall Sprint Points</t>
  </si>
  <si>
    <t>Lap 8 Overall Place</t>
  </si>
  <si>
    <t>Lap 8 Overall Sprint Points</t>
  </si>
  <si>
    <t>Race Total Points</t>
  </si>
  <si>
    <t>Overal Place</t>
  </si>
  <si>
    <t>Lap 1 Place</t>
  </si>
  <si>
    <t>Lap 2  Place</t>
  </si>
  <si>
    <t>Lap 2  Sprint Points</t>
  </si>
  <si>
    <t>Total Points</t>
  </si>
  <si>
    <t>Overall Place</t>
  </si>
  <si>
    <t>Jerome</t>
  </si>
  <si>
    <t>Patryk</t>
  </si>
  <si>
    <t>Jeremy V</t>
  </si>
  <si>
    <t>Valerio</t>
  </si>
  <si>
    <t>Ryan</t>
  </si>
  <si>
    <t>Thomas</t>
  </si>
  <si>
    <t>Chris</t>
  </si>
  <si>
    <t>John T</t>
  </si>
  <si>
    <t>Carl</t>
  </si>
  <si>
    <t>Neville</t>
  </si>
  <si>
    <t>Rich</t>
  </si>
  <si>
    <t>Aaron</t>
  </si>
  <si>
    <t>Liam</t>
  </si>
  <si>
    <t>Chester</t>
  </si>
  <si>
    <t>Lionel</t>
  </si>
  <si>
    <t>David J</t>
  </si>
  <si>
    <t>Kevin</t>
  </si>
  <si>
    <t>MacDonald</t>
  </si>
  <si>
    <t>Emily</t>
  </si>
  <si>
    <t>Carlos</t>
  </si>
  <si>
    <t>Greg</t>
  </si>
  <si>
    <t>Rachel</t>
  </si>
  <si>
    <t>Brent C</t>
  </si>
  <si>
    <t>Stephen</t>
  </si>
  <si>
    <t>Devon</t>
  </si>
  <si>
    <t>David</t>
  </si>
  <si>
    <t>Sarah</t>
  </si>
  <si>
    <t>Jake</t>
  </si>
  <si>
    <t>Harley</t>
  </si>
  <si>
    <t>Kerry</t>
  </si>
  <si>
    <t>Andrew</t>
  </si>
  <si>
    <t>Jason</t>
  </si>
  <si>
    <t>Javier</t>
  </si>
  <si>
    <t>Edrick</t>
  </si>
  <si>
    <t>Olney</t>
  </si>
  <si>
    <t>Rhys</t>
  </si>
  <si>
    <t>Sheldon</t>
  </si>
  <si>
    <t>Callum</t>
  </si>
  <si>
    <t>Eric</t>
  </si>
  <si>
    <t>Leo</t>
  </si>
  <si>
    <t>Richard</t>
  </si>
  <si>
    <t>Robert</t>
  </si>
  <si>
    <t>Alan</t>
  </si>
  <si>
    <t>Alice</t>
  </si>
  <si>
    <t>Andy T</t>
  </si>
  <si>
    <t>Edison</t>
  </si>
  <si>
    <t>Roshad</t>
  </si>
  <si>
    <t>Noah</t>
  </si>
  <si>
    <t>Alberto</t>
  </si>
  <si>
    <t>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</si>
</sst>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h:mm:ss;@"/>
  </numFmts>
  <fonts count="29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5"/>
      <color theme="3"/>
      <name val="Century Gothic"/>
      <family val="2"/>
      <scheme val="minor"/>
    </font>
    <font>
      <b/>
      <sz val="13"/>
      <color theme="3"/>
      <name val="Century Gothic"/>
      <family val="2"/>
      <scheme val="minor"/>
    </font>
    <font>
      <b/>
      <sz val="36"/>
      <color theme="3"/>
      <name val="Century Gothic"/>
      <family val="2"/>
      <scheme val="minor"/>
    </font>
    <font>
      <sz val="10"/>
      <name val="Arial"/>
      <family val="2"/>
      <charset val="1"/>
    </font>
    <font>
      <b/>
      <sz val="12"/>
      <name val="Arial"/>
      <family val="2"/>
    </font>
    <font>
      <b/>
      <sz val="18"/>
      <color theme="3"/>
      <name val="Century Gothic"/>
      <family val="2"/>
      <scheme val="minor"/>
    </font>
    <font>
      <b/>
      <sz val="24"/>
      <color theme="3"/>
      <name val="Century Gothic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2"/>
      <color theme="7"/>
      <name val="Arial"/>
      <family val="2"/>
    </font>
    <font>
      <b/>
      <sz val="12"/>
      <color rgb="FFFF0000"/>
      <name val="Arial"/>
      <family val="2"/>
    </font>
    <font>
      <b/>
      <sz val="12"/>
      <color rgb="FF00B0F0"/>
      <name val="Arial"/>
      <family val="2"/>
    </font>
    <font>
      <b/>
      <sz val="12"/>
      <color theme="7" tint="-0.499984740745262"/>
      <name val="Arial"/>
      <family val="2"/>
    </font>
    <font>
      <b/>
      <sz val="12"/>
      <color theme="7" tint="-0.249977111117893"/>
      <name val="Arial"/>
      <family val="2"/>
    </font>
    <font>
      <b/>
      <sz val="12"/>
      <color theme="3"/>
      <name val="Arial"/>
      <family val="2"/>
    </font>
    <font>
      <b/>
      <sz val="12"/>
      <color rgb="FF0070C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  <charset val="1"/>
    </font>
    <font>
      <u/>
      <sz val="12"/>
      <color theme="10"/>
      <name val="Arial"/>
      <family val="2"/>
    </font>
    <font>
      <sz val="12"/>
      <color rgb="FF00B0F0"/>
      <name val="Arial"/>
      <family val="2"/>
    </font>
    <font>
      <sz val="12"/>
      <color rgb="FFFF0000"/>
      <name val="Arial"/>
      <family val="2"/>
    </font>
    <font>
      <sz val="10"/>
      <color rgb="FF3C434A"/>
      <name val="Segoe UI"/>
      <family val="2"/>
    </font>
    <font>
      <u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5" fillId="0" borderId="0"/>
    <xf numFmtId="43" fontId="9" fillId="0" borderId="0" applyBorder="0" applyAlignment="0" applyProtection="0"/>
    <xf numFmtId="44" fontId="9" fillId="0" borderId="0" applyBorder="0" applyAlignment="0" applyProtection="0"/>
    <xf numFmtId="0" fontId="23" fillId="0" borderId="0" applyNumberFormat="0" applyFill="0" applyBorder="0" applyAlignment="0" applyProtection="0"/>
  </cellStyleXfs>
  <cellXfs count="200">
    <xf numFmtId="0" fontId="0" fillId="0" borderId="0" xfId="0"/>
    <xf numFmtId="0" fontId="4" fillId="0" borderId="0" xfId="2" applyFont="1" applyFill="1" applyBorder="1" applyAlignment="1">
      <alignment horizontal="center" vertical="center"/>
    </xf>
    <xf numFmtId="0" fontId="6" fillId="0" borderId="3" xfId="4" applyFont="1" applyBorder="1" applyAlignment="1">
      <alignment vertical="center"/>
    </xf>
    <xf numFmtId="0" fontId="6" fillId="0" borderId="4" xfId="4" applyFont="1" applyBorder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3" applyFont="1" applyFill="1" applyBorder="1" applyAlignment="1">
      <alignment vertical="center"/>
    </xf>
    <xf numFmtId="0" fontId="8" fillId="0" borderId="5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43" fontId="6" fillId="0" borderId="8" xfId="5" applyFont="1" applyBorder="1" applyAlignment="1">
      <alignment horizontal="center" vertical="center" wrapText="1"/>
    </xf>
    <xf numFmtId="43" fontId="6" fillId="0" borderId="0" xfId="5" applyFont="1" applyBorder="1" applyAlignment="1">
      <alignment horizontal="center" vertical="center" wrapText="1"/>
    </xf>
    <xf numFmtId="43" fontId="10" fillId="0" borderId="0" xfId="5" applyFont="1" applyBorder="1" applyAlignment="1">
      <alignment horizontal="right" vertical="center" wrapText="1"/>
    </xf>
    <xf numFmtId="43" fontId="6" fillId="0" borderId="9" xfId="1" applyFont="1" applyFill="1" applyBorder="1" applyAlignment="1">
      <alignment horizontal="center" vertical="center" wrapText="1"/>
    </xf>
    <xf numFmtId="0" fontId="6" fillId="0" borderId="9" xfId="4" applyFont="1" applyBorder="1" applyAlignment="1">
      <alignment horizontal="center" vertical="center" wrapText="1"/>
    </xf>
    <xf numFmtId="43" fontId="9" fillId="0" borderId="9" xfId="5" applyBorder="1" applyAlignment="1">
      <alignment horizontal="center" vertical="center" wrapText="1"/>
    </xf>
    <xf numFmtId="43" fontId="6" fillId="0" borderId="0" xfId="5" applyFont="1" applyBorder="1" applyAlignment="1">
      <alignment horizontal="center" vertical="center"/>
    </xf>
    <xf numFmtId="43" fontId="6" fillId="0" borderId="10" xfId="5" applyFont="1" applyBorder="1" applyAlignment="1">
      <alignment horizontal="center" vertical="center"/>
    </xf>
    <xf numFmtId="43" fontId="10" fillId="0" borderId="8" xfId="5" applyFont="1" applyBorder="1" applyAlignment="1">
      <alignment horizontal="right" vertical="center"/>
    </xf>
    <xf numFmtId="43" fontId="10" fillId="0" borderId="0" xfId="5" applyFont="1" applyBorder="1" applyAlignment="1">
      <alignment horizontal="right" vertical="center"/>
    </xf>
    <xf numFmtId="43" fontId="6" fillId="0" borderId="0" xfId="5" applyFont="1" applyBorder="1" applyAlignment="1">
      <alignment horizontal="right" vertical="center" wrapText="1"/>
    </xf>
    <xf numFmtId="0" fontId="6" fillId="0" borderId="0" xfId="4" applyFont="1" applyAlignment="1">
      <alignment horizontal="right" vertical="center" wrapText="1"/>
    </xf>
    <xf numFmtId="43" fontId="10" fillId="0" borderId="11" xfId="5" applyFont="1" applyBorder="1" applyAlignment="1">
      <alignment horizontal="right" vertical="center" wrapText="1"/>
    </xf>
    <xf numFmtId="43" fontId="6" fillId="0" borderId="12" xfId="5" applyFont="1" applyBorder="1" applyAlignment="1">
      <alignment horizontal="center" vertical="center"/>
    </xf>
    <xf numFmtId="43" fontId="11" fillId="0" borderId="13" xfId="5" applyFont="1" applyBorder="1" applyAlignment="1">
      <alignment horizontal="center" vertical="center" wrapText="1"/>
    </xf>
    <xf numFmtId="43" fontId="11" fillId="0" borderId="14" xfId="5" applyFont="1" applyBorder="1" applyAlignment="1">
      <alignment horizontal="center" vertical="center" wrapText="1"/>
    </xf>
    <xf numFmtId="43" fontId="11" fillId="0" borderId="15" xfId="5" applyFont="1" applyBorder="1" applyAlignment="1">
      <alignment horizontal="center" vertical="center" wrapText="1"/>
    </xf>
    <xf numFmtId="43" fontId="11" fillId="0" borderId="5" xfId="5" applyFont="1" applyBorder="1" applyAlignment="1">
      <alignment horizontal="center" vertical="center" wrapText="1"/>
    </xf>
    <xf numFmtId="43" fontId="11" fillId="0" borderId="6" xfId="5" applyFont="1" applyBorder="1" applyAlignment="1">
      <alignment horizontal="center" vertical="center" wrapText="1"/>
    </xf>
    <xf numFmtId="43" fontId="11" fillId="0" borderId="7" xfId="5" applyFont="1" applyBorder="1" applyAlignment="1">
      <alignment horizontal="center" vertical="center" wrapText="1"/>
    </xf>
    <xf numFmtId="43" fontId="11" fillId="2" borderId="5" xfId="5" applyFont="1" applyFill="1" applyBorder="1" applyAlignment="1">
      <alignment horizontal="center" vertical="center" wrapText="1"/>
    </xf>
    <xf numFmtId="43" fontId="11" fillId="2" borderId="6" xfId="5" applyFont="1" applyFill="1" applyBorder="1" applyAlignment="1">
      <alignment horizontal="center" vertical="center" wrapText="1"/>
    </xf>
    <xf numFmtId="43" fontId="11" fillId="2" borderId="7" xfId="5" applyFont="1" applyFill="1" applyBorder="1" applyAlignment="1">
      <alignment horizontal="center" vertical="center" wrapText="1"/>
    </xf>
    <xf numFmtId="43" fontId="12" fillId="0" borderId="13" xfId="5" applyFont="1" applyBorder="1" applyAlignment="1">
      <alignment horizontal="center" vertical="center" wrapText="1"/>
    </xf>
    <xf numFmtId="43" fontId="12" fillId="0" borderId="14" xfId="5" applyFont="1" applyBorder="1" applyAlignment="1">
      <alignment horizontal="center" vertical="center" wrapText="1"/>
    </xf>
    <xf numFmtId="43" fontId="12" fillId="0" borderId="15" xfId="5" applyFont="1" applyBorder="1" applyAlignment="1">
      <alignment horizontal="center" vertical="center" wrapText="1"/>
    </xf>
    <xf numFmtId="43" fontId="11" fillId="0" borderId="16" xfId="5" applyFont="1" applyBorder="1" applyAlignment="1">
      <alignment horizontal="center" vertical="center" wrapText="1"/>
    </xf>
    <xf numFmtId="43" fontId="11" fillId="0" borderId="12" xfId="5" applyFont="1" applyBorder="1" applyAlignment="1">
      <alignment horizontal="center" vertical="center" wrapText="1"/>
    </xf>
    <xf numFmtId="43" fontId="11" fillId="0" borderId="17" xfId="5" applyFont="1" applyBorder="1" applyAlignment="1">
      <alignment horizontal="center" vertical="center" wrapText="1"/>
    </xf>
    <xf numFmtId="43" fontId="12" fillId="2" borderId="13" xfId="5" applyFont="1" applyFill="1" applyBorder="1" applyAlignment="1">
      <alignment horizontal="center" vertical="center" wrapText="1"/>
    </xf>
    <xf numFmtId="43" fontId="12" fillId="2" borderId="14" xfId="5" applyFont="1" applyFill="1" applyBorder="1" applyAlignment="1">
      <alignment horizontal="center" vertical="center" wrapText="1"/>
    </xf>
    <xf numFmtId="43" fontId="12" fillId="2" borderId="15" xfId="5" applyFont="1" applyFill="1" applyBorder="1" applyAlignment="1">
      <alignment horizontal="center" vertical="center" wrapText="1"/>
    </xf>
    <xf numFmtId="43" fontId="11" fillId="2" borderId="16" xfId="5" applyFont="1" applyFill="1" applyBorder="1" applyAlignment="1">
      <alignment horizontal="center" vertical="center" wrapText="1"/>
    </xf>
    <xf numFmtId="43" fontId="11" fillId="2" borderId="12" xfId="5" applyFont="1" applyFill="1" applyBorder="1" applyAlignment="1">
      <alignment horizontal="center" vertical="center" wrapText="1"/>
    </xf>
    <xf numFmtId="43" fontId="11" fillId="2" borderId="17" xfId="5" applyFont="1" applyFill="1" applyBorder="1" applyAlignment="1">
      <alignment horizontal="center" vertical="center" wrapText="1"/>
    </xf>
    <xf numFmtId="0" fontId="6" fillId="0" borderId="18" xfId="4" applyFont="1" applyBorder="1" applyAlignment="1">
      <alignment horizontal="center" vertical="center" wrapText="1"/>
    </xf>
    <xf numFmtId="0" fontId="6" fillId="0" borderId="19" xfId="4" applyFont="1" applyBorder="1" applyAlignment="1">
      <alignment horizontal="center" vertical="center" wrapText="1"/>
    </xf>
    <xf numFmtId="0" fontId="6" fillId="0" borderId="20" xfId="4" applyFont="1" applyBorder="1" applyAlignment="1">
      <alignment horizontal="center" vertical="center" wrapText="1"/>
    </xf>
    <xf numFmtId="43" fontId="6" fillId="0" borderId="18" xfId="5" applyFont="1" applyBorder="1" applyAlignment="1">
      <alignment horizontal="center" vertical="center" wrapText="1"/>
    </xf>
    <xf numFmtId="43" fontId="13" fillId="0" borderId="19" xfId="5" applyFont="1" applyBorder="1" applyAlignment="1">
      <alignment horizontal="center" vertical="center" wrapText="1"/>
    </xf>
    <xf numFmtId="43" fontId="6" fillId="0" borderId="19" xfId="5" applyFont="1" applyBorder="1" applyAlignment="1">
      <alignment horizontal="center" vertical="center" wrapText="1"/>
    </xf>
    <xf numFmtId="43" fontId="13" fillId="0" borderId="21" xfId="5" applyFont="1" applyBorder="1" applyAlignment="1">
      <alignment horizontal="center" vertical="center" wrapText="1"/>
    </xf>
    <xf numFmtId="43" fontId="13" fillId="0" borderId="5" xfId="5" applyFont="1" applyBorder="1" applyAlignment="1">
      <alignment horizontal="center" vertical="center" wrapText="1"/>
    </xf>
    <xf numFmtId="43" fontId="14" fillId="0" borderId="20" xfId="5" applyFont="1" applyBorder="1" applyAlignment="1">
      <alignment horizontal="center" vertical="center" wrapText="1"/>
    </xf>
    <xf numFmtId="43" fontId="6" fillId="0" borderId="22" xfId="1" applyFont="1" applyFill="1" applyBorder="1" applyAlignment="1">
      <alignment horizontal="center" vertical="center" wrapText="1"/>
    </xf>
    <xf numFmtId="43" fontId="13" fillId="0" borderId="4" xfId="5" applyFont="1" applyBorder="1" applyAlignment="1">
      <alignment horizontal="center" vertical="center" wrapText="1"/>
    </xf>
    <xf numFmtId="43" fontId="6" fillId="0" borderId="4" xfId="5" applyFont="1" applyBorder="1" applyAlignment="1">
      <alignment horizontal="center" vertical="center" wrapText="1"/>
    </xf>
    <xf numFmtId="43" fontId="13" fillId="0" borderId="23" xfId="5" applyFont="1" applyBorder="1" applyAlignment="1">
      <alignment horizontal="center" vertical="center" wrapText="1"/>
    </xf>
    <xf numFmtId="43" fontId="14" fillId="0" borderId="24" xfId="5" applyFont="1" applyBorder="1" applyAlignment="1">
      <alignment horizontal="center" vertical="center" wrapText="1"/>
    </xf>
    <xf numFmtId="0" fontId="6" fillId="0" borderId="25" xfId="4" applyFont="1" applyBorder="1" applyAlignment="1">
      <alignment horizontal="center" vertical="center" wrapText="1"/>
    </xf>
    <xf numFmtId="44" fontId="6" fillId="0" borderId="23" xfId="6" applyFont="1" applyBorder="1" applyAlignment="1">
      <alignment horizontal="center" vertical="center" wrapText="1"/>
    </xf>
    <xf numFmtId="164" fontId="13" fillId="0" borderId="23" xfId="5" applyNumberFormat="1" applyFont="1" applyBorder="1" applyAlignment="1">
      <alignment horizontal="center" vertical="center" wrapText="1"/>
    </xf>
    <xf numFmtId="43" fontId="6" fillId="0" borderId="23" xfId="5" applyFont="1" applyBorder="1" applyAlignment="1">
      <alignment horizontal="center" vertical="center" wrapText="1"/>
    </xf>
    <xf numFmtId="43" fontId="14" fillId="0" borderId="26" xfId="5" applyFont="1" applyBorder="1" applyAlignment="1">
      <alignment horizontal="center" vertical="center" wrapText="1"/>
    </xf>
    <xf numFmtId="43" fontId="6" fillId="3" borderId="27" xfId="5" applyFont="1" applyFill="1" applyBorder="1" applyAlignment="1">
      <alignment horizontal="center" vertical="center"/>
    </xf>
    <xf numFmtId="43" fontId="6" fillId="3" borderId="19" xfId="5" applyFont="1" applyFill="1" applyBorder="1" applyAlignment="1">
      <alignment horizontal="center" vertical="center" wrapText="1"/>
    </xf>
    <xf numFmtId="43" fontId="6" fillId="4" borderId="19" xfId="5" applyFont="1" applyFill="1" applyBorder="1" applyAlignment="1">
      <alignment horizontal="center" vertical="center" wrapText="1"/>
    </xf>
    <xf numFmtId="43" fontId="6" fillId="4" borderId="20" xfId="5" applyFont="1" applyFill="1" applyBorder="1" applyAlignment="1">
      <alignment horizontal="center" vertical="center" wrapText="1"/>
    </xf>
    <xf numFmtId="43" fontId="15" fillId="0" borderId="11" xfId="5" applyFont="1" applyBorder="1" applyAlignment="1">
      <alignment horizontal="center" vertical="center" wrapText="1"/>
    </xf>
    <xf numFmtId="43" fontId="16" fillId="0" borderId="28" xfId="5" applyFont="1" applyBorder="1" applyAlignment="1">
      <alignment horizontal="center" vertical="center" wrapText="1"/>
    </xf>
    <xf numFmtId="43" fontId="15" fillId="0" borderId="28" xfId="5" applyFont="1" applyBorder="1" applyAlignment="1">
      <alignment horizontal="center" vertical="center" wrapText="1"/>
    </xf>
    <xf numFmtId="43" fontId="16" fillId="0" borderId="29" xfId="5" applyFont="1" applyBorder="1" applyAlignment="1">
      <alignment horizontal="center" vertical="center" wrapText="1"/>
    </xf>
    <xf numFmtId="43" fontId="17" fillId="0" borderId="30" xfId="5" applyFont="1" applyBorder="1" applyAlignment="1">
      <alignment horizontal="center" vertical="center" wrapText="1"/>
    </xf>
    <xf numFmtId="43" fontId="18" fillId="0" borderId="31" xfId="5" applyFont="1" applyBorder="1" applyAlignment="1">
      <alignment horizontal="center" vertical="center" wrapText="1"/>
    </xf>
    <xf numFmtId="43" fontId="15" fillId="0" borderId="11" xfId="1" applyFont="1" applyFill="1" applyBorder="1" applyAlignment="1">
      <alignment horizontal="center" vertical="center" wrapText="1"/>
    </xf>
    <xf numFmtId="43" fontId="15" fillId="0" borderId="25" xfId="5" applyFont="1" applyBorder="1" applyAlignment="1">
      <alignment horizontal="center" vertical="center" wrapText="1"/>
    </xf>
    <xf numFmtId="43" fontId="17" fillId="0" borderId="23" xfId="5" applyFont="1" applyBorder="1" applyAlignment="1">
      <alignment horizontal="center" vertical="center" wrapText="1"/>
    </xf>
    <xf numFmtId="43" fontId="15" fillId="0" borderId="23" xfId="5" applyFont="1" applyBorder="1" applyAlignment="1">
      <alignment horizontal="center" vertical="center" wrapText="1"/>
    </xf>
    <xf numFmtId="43" fontId="19" fillId="0" borderId="32" xfId="5" applyFont="1" applyBorder="1" applyAlignment="1">
      <alignment horizontal="center" vertical="center" wrapText="1"/>
    </xf>
    <xf numFmtId="0" fontId="15" fillId="0" borderId="25" xfId="4" applyFont="1" applyBorder="1" applyAlignment="1">
      <alignment horizontal="center" vertical="center" wrapText="1"/>
    </xf>
    <xf numFmtId="44" fontId="15" fillId="0" borderId="23" xfId="6" applyFont="1" applyBorder="1" applyAlignment="1">
      <alignment horizontal="center" vertical="center" wrapText="1"/>
    </xf>
    <xf numFmtId="164" fontId="17" fillId="0" borderId="23" xfId="5" applyNumberFormat="1" applyFont="1" applyBorder="1" applyAlignment="1">
      <alignment horizontal="center" vertical="center" wrapText="1"/>
    </xf>
    <xf numFmtId="43" fontId="20" fillId="5" borderId="25" xfId="5" applyFont="1" applyFill="1" applyBorder="1" applyAlignment="1">
      <alignment horizontal="center" vertical="center"/>
    </xf>
    <xf numFmtId="43" fontId="20" fillId="6" borderId="23" xfId="5" applyFont="1" applyFill="1" applyBorder="1" applyAlignment="1">
      <alignment horizontal="center" vertical="center" wrapText="1"/>
    </xf>
    <xf numFmtId="43" fontId="20" fillId="7" borderId="23" xfId="5" applyFont="1" applyFill="1" applyBorder="1" applyAlignment="1">
      <alignment horizontal="center" vertical="center" wrapText="1"/>
    </xf>
    <xf numFmtId="43" fontId="18" fillId="0" borderId="32" xfId="5" applyFont="1" applyBorder="1" applyAlignment="1">
      <alignment horizontal="center" vertical="center" wrapText="1"/>
    </xf>
    <xf numFmtId="0" fontId="6" fillId="0" borderId="3" xfId="1" applyNumberFormat="1" applyFont="1" applyFill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49" fontId="21" fillId="0" borderId="33" xfId="4" applyNumberFormat="1" applyFont="1" applyBorder="1" applyAlignment="1">
      <alignment wrapText="1"/>
    </xf>
    <xf numFmtId="0" fontId="21" fillId="0" borderId="4" xfId="4" applyFont="1" applyBorder="1"/>
    <xf numFmtId="15" fontId="22" fillId="0" borderId="34" xfId="4" applyNumberFormat="1" applyFont="1" applyBorder="1" applyAlignment="1">
      <alignment horizontal="center" vertical="center" wrapText="1"/>
    </xf>
    <xf numFmtId="43" fontId="10" fillId="0" borderId="33" xfId="5" applyFont="1" applyBorder="1" applyAlignment="1">
      <alignment wrapText="1"/>
    </xf>
    <xf numFmtId="43" fontId="10" fillId="0" borderId="4" xfId="5" applyFont="1" applyBorder="1" applyAlignment="1">
      <alignment wrapText="1"/>
    </xf>
    <xf numFmtId="43" fontId="10" fillId="0" borderId="33" xfId="5" applyFont="1" applyBorder="1" applyAlignment="1">
      <alignment horizontal="right" wrapText="1"/>
    </xf>
    <xf numFmtId="43" fontId="10" fillId="0" borderId="24" xfId="5" applyFont="1" applyBorder="1" applyAlignment="1">
      <alignment horizontal="right" wrapText="1"/>
    </xf>
    <xf numFmtId="43" fontId="10" fillId="0" borderId="33" xfId="1" applyFont="1" applyFill="1" applyBorder="1" applyAlignment="1">
      <alignment wrapText="1"/>
    </xf>
    <xf numFmtId="43" fontId="10" fillId="0" borderId="4" xfId="5" applyFont="1" applyBorder="1" applyAlignment="1">
      <alignment horizontal="center" wrapText="1"/>
    </xf>
    <xf numFmtId="2" fontId="10" fillId="0" borderId="4" xfId="6" applyNumberFormat="1" applyFont="1" applyBorder="1" applyAlignment="1">
      <alignment wrapText="1"/>
    </xf>
    <xf numFmtId="43" fontId="10" fillId="0" borderId="24" xfId="5" applyFont="1" applyBorder="1" applyAlignment="1">
      <alignment horizontal="center" wrapText="1"/>
    </xf>
    <xf numFmtId="2" fontId="10" fillId="0" borderId="33" xfId="6" applyNumberFormat="1" applyFont="1" applyBorder="1" applyAlignment="1">
      <alignment wrapText="1"/>
    </xf>
    <xf numFmtId="43" fontId="10" fillId="0" borderId="24" xfId="5" applyFont="1" applyBorder="1" applyAlignment="1">
      <alignment wrapText="1"/>
    </xf>
    <xf numFmtId="43" fontId="10" fillId="0" borderId="35" xfId="5" applyFont="1" applyBorder="1" applyAlignment="1">
      <alignment wrapText="1"/>
    </xf>
    <xf numFmtId="43" fontId="10" fillId="0" borderId="36" xfId="5" applyFont="1" applyBorder="1" applyAlignment="1">
      <alignment wrapText="1"/>
    </xf>
    <xf numFmtId="43" fontId="10" fillId="0" borderId="26" xfId="5" applyFont="1" applyBorder="1" applyAlignment="1">
      <alignment wrapText="1"/>
    </xf>
    <xf numFmtId="43" fontId="10" fillId="0" borderId="3" xfId="1" applyFont="1" applyBorder="1" applyAlignment="1">
      <alignment horizontal="right" wrapText="1"/>
    </xf>
    <xf numFmtId="43" fontId="10" fillId="0" borderId="4" xfId="5" applyFont="1" applyBorder="1" applyAlignment="1">
      <alignment horizontal="right" wrapText="1"/>
    </xf>
    <xf numFmtId="43" fontId="10" fillId="0" borderId="4" xfId="1" applyFont="1" applyFill="1" applyBorder="1" applyAlignment="1">
      <alignment horizontal="right" wrapText="1"/>
    </xf>
    <xf numFmtId="2" fontId="10" fillId="0" borderId="24" xfId="6" applyNumberFormat="1" applyFont="1" applyBorder="1" applyAlignment="1">
      <alignment wrapText="1"/>
    </xf>
    <xf numFmtId="0" fontId="10" fillId="0" borderId="3" xfId="1" quotePrefix="1" applyNumberFormat="1" applyFont="1" applyFill="1" applyBorder="1"/>
    <xf numFmtId="0" fontId="24" fillId="0" borderId="4" xfId="7" applyFont="1" applyFill="1" applyBorder="1"/>
    <xf numFmtId="0" fontId="10" fillId="0" borderId="4" xfId="4" applyFont="1" applyBorder="1"/>
    <xf numFmtId="43" fontId="10" fillId="0" borderId="3" xfId="5" applyFont="1" applyBorder="1" applyAlignment="1">
      <alignment wrapText="1"/>
    </xf>
    <xf numFmtId="0" fontId="10" fillId="0" borderId="3" xfId="1" applyNumberFormat="1" applyFont="1" applyFill="1" applyBorder="1" applyAlignment="1">
      <alignment wrapText="1"/>
    </xf>
    <xf numFmtId="49" fontId="10" fillId="0" borderId="4" xfId="4" applyNumberFormat="1" applyFont="1" applyBorder="1" applyAlignment="1">
      <alignment wrapText="1"/>
    </xf>
    <xf numFmtId="43" fontId="25" fillId="0" borderId="4" xfId="1" applyFont="1" applyFill="1" applyBorder="1" applyAlignment="1">
      <alignment horizontal="right" wrapText="1"/>
    </xf>
    <xf numFmtId="43" fontId="10" fillId="0" borderId="33" xfId="5" applyFont="1" applyBorder="1"/>
    <xf numFmtId="44" fontId="10" fillId="0" borderId="4" xfId="6" applyFont="1" applyBorder="1"/>
    <xf numFmtId="43" fontId="10" fillId="0" borderId="33" xfId="5" applyFont="1" applyBorder="1" applyAlignment="1">
      <alignment horizontal="right"/>
    </xf>
    <xf numFmtId="43" fontId="10" fillId="0" borderId="23" xfId="5" applyFont="1" applyBorder="1" applyAlignment="1">
      <alignment horizontal="center"/>
    </xf>
    <xf numFmtId="2" fontId="10" fillId="0" borderId="25" xfId="6" applyNumberFormat="1" applyFont="1" applyBorder="1"/>
    <xf numFmtId="43" fontId="10" fillId="0" borderId="23" xfId="5" applyFont="1" applyBorder="1"/>
    <xf numFmtId="43" fontId="10" fillId="0" borderId="3" xfId="1" applyFont="1" applyBorder="1" applyAlignment="1">
      <alignment horizontal="right"/>
    </xf>
    <xf numFmtId="43" fontId="10" fillId="0" borderId="4" xfId="1" applyFont="1" applyFill="1" applyBorder="1" applyAlignment="1">
      <alignment horizontal="right"/>
    </xf>
    <xf numFmtId="43" fontId="10" fillId="0" borderId="25" xfId="5" applyFont="1" applyBorder="1"/>
    <xf numFmtId="43" fontId="10" fillId="0" borderId="4" xfId="5" applyFont="1" applyBorder="1"/>
    <xf numFmtId="2" fontId="10" fillId="0" borderId="23" xfId="6" applyNumberFormat="1" applyFont="1" applyBorder="1"/>
    <xf numFmtId="0" fontId="10" fillId="0" borderId="4" xfId="1" quotePrefix="1" applyNumberFormat="1" applyFont="1" applyFill="1" applyBorder="1"/>
    <xf numFmtId="49" fontId="10" fillId="0" borderId="4" xfId="4" applyNumberFormat="1" applyFont="1" applyBorder="1"/>
    <xf numFmtId="43" fontId="10" fillId="0" borderId="4" xfId="5" applyFont="1" applyBorder="1" applyAlignment="1">
      <alignment horizontal="center"/>
    </xf>
    <xf numFmtId="2" fontId="10" fillId="0" borderId="33" xfId="6" applyNumberFormat="1" applyFont="1" applyBorder="1"/>
    <xf numFmtId="43" fontId="10" fillId="0" borderId="3" xfId="5" applyFont="1" applyBorder="1" applyAlignment="1">
      <alignment horizontal="right"/>
    </xf>
    <xf numFmtId="2" fontId="10" fillId="0" borderId="4" xfId="6" applyNumberFormat="1" applyFont="1" applyBorder="1"/>
    <xf numFmtId="0" fontId="10" fillId="0" borderId="3" xfId="1" applyNumberFormat="1" applyFont="1" applyFill="1" applyBorder="1"/>
    <xf numFmtId="43" fontId="10" fillId="0" borderId="25" xfId="5" applyFont="1" applyBorder="1" applyAlignment="1">
      <alignment wrapText="1"/>
    </xf>
    <xf numFmtId="43" fontId="10" fillId="0" borderId="23" xfId="5" applyFont="1" applyBorder="1" applyAlignment="1">
      <alignment wrapText="1"/>
    </xf>
    <xf numFmtId="43" fontId="10" fillId="0" borderId="32" xfId="5" applyFont="1" applyBorder="1" applyAlignment="1">
      <alignment wrapText="1"/>
    </xf>
    <xf numFmtId="43" fontId="10" fillId="0" borderId="33" xfId="1" applyFont="1" applyFill="1" applyBorder="1"/>
    <xf numFmtId="0" fontId="26" fillId="0" borderId="4" xfId="4" applyFont="1" applyBorder="1"/>
    <xf numFmtId="49" fontId="10" fillId="0" borderId="0" xfId="4" applyNumberFormat="1" applyFont="1" applyAlignment="1">
      <alignment wrapText="1"/>
    </xf>
    <xf numFmtId="0" fontId="27" fillId="0" borderId="0" xfId="0" applyFont="1"/>
    <xf numFmtId="43" fontId="10" fillId="0" borderId="37" xfId="5" applyFont="1" applyBorder="1" applyAlignment="1">
      <alignment wrapText="1"/>
    </xf>
    <xf numFmtId="43" fontId="10" fillId="0" borderId="24" xfId="5" applyFont="1" applyBorder="1"/>
    <xf numFmtId="0" fontId="10" fillId="0" borderId="33" xfId="1" quotePrefix="1" applyNumberFormat="1" applyFont="1" applyFill="1" applyBorder="1"/>
    <xf numFmtId="2" fontId="26" fillId="0" borderId="33" xfId="6" applyNumberFormat="1" applyFont="1" applyBorder="1" applyAlignment="1">
      <alignment wrapText="1"/>
    </xf>
    <xf numFmtId="43" fontId="26" fillId="0" borderId="24" xfId="5" applyFont="1" applyBorder="1" applyAlignment="1">
      <alignment wrapText="1"/>
    </xf>
    <xf numFmtId="0" fontId="26" fillId="0" borderId="3" xfId="1" quotePrefix="1" applyNumberFormat="1" applyFont="1" applyFill="1" applyBorder="1"/>
    <xf numFmtId="0" fontId="28" fillId="0" borderId="4" xfId="7" applyFont="1" applyFill="1" applyBorder="1"/>
    <xf numFmtId="0" fontId="10" fillId="0" borderId="33" xfId="4" applyFont="1" applyBorder="1"/>
    <xf numFmtId="0" fontId="10" fillId="0" borderId="34" xfId="4" applyFont="1" applyBorder="1" applyAlignment="1">
      <alignment horizontal="center"/>
    </xf>
    <xf numFmtId="44" fontId="10" fillId="0" borderId="4" xfId="6" applyFont="1" applyBorder="1" applyAlignment="1">
      <alignment horizontal="center"/>
    </xf>
    <xf numFmtId="43" fontId="10" fillId="0" borderId="24" xfId="5" applyFont="1" applyBorder="1" applyAlignment="1">
      <alignment horizontal="center"/>
    </xf>
    <xf numFmtId="165" fontId="10" fillId="0" borderId="4" xfId="6" applyNumberFormat="1" applyFont="1" applyBorder="1"/>
    <xf numFmtId="2" fontId="10" fillId="0" borderId="24" xfId="6" applyNumberFormat="1" applyFont="1" applyBorder="1"/>
    <xf numFmtId="43" fontId="25" fillId="0" borderId="4" xfId="1" applyFont="1" applyFill="1" applyBorder="1" applyAlignment="1">
      <alignment horizontal="right"/>
    </xf>
    <xf numFmtId="15" fontId="22" fillId="0" borderId="24" xfId="4" applyNumberFormat="1" applyFont="1" applyBorder="1" applyAlignment="1">
      <alignment horizontal="center" vertical="center" wrapText="1"/>
    </xf>
    <xf numFmtId="43" fontId="10" fillId="0" borderId="37" xfId="5" applyFont="1" applyBorder="1" applyAlignment="1">
      <alignment horizontal="center" wrapText="1"/>
    </xf>
    <xf numFmtId="43" fontId="10" fillId="0" borderId="23" xfId="5" applyFont="1" applyBorder="1" applyAlignment="1">
      <alignment horizontal="center" wrapText="1"/>
    </xf>
    <xf numFmtId="2" fontId="10" fillId="0" borderId="23" xfId="6" applyNumberFormat="1" applyFont="1" applyBorder="1" applyAlignment="1">
      <alignment wrapText="1"/>
    </xf>
    <xf numFmtId="43" fontId="10" fillId="0" borderId="32" xfId="5" applyFont="1" applyBorder="1" applyAlignment="1">
      <alignment horizontal="center" wrapText="1"/>
    </xf>
    <xf numFmtId="2" fontId="10" fillId="0" borderId="32" xfId="6" applyNumberFormat="1" applyFont="1" applyBorder="1" applyAlignment="1">
      <alignment wrapText="1"/>
    </xf>
    <xf numFmtId="0" fontId="10" fillId="0" borderId="24" xfId="4" applyFont="1" applyBorder="1" applyAlignment="1">
      <alignment horizontal="center"/>
    </xf>
    <xf numFmtId="44" fontId="10" fillId="0" borderId="3" xfId="6" applyFont="1" applyBorder="1" applyAlignment="1">
      <alignment horizontal="center"/>
    </xf>
    <xf numFmtId="49" fontId="10" fillId="0" borderId="24" xfId="4" applyNumberFormat="1" applyFont="1" applyBorder="1" applyAlignment="1">
      <alignment horizontal="center" wrapText="1"/>
    </xf>
    <xf numFmtId="0" fontId="10" fillId="0" borderId="38" xfId="4" applyFont="1" applyBorder="1"/>
    <xf numFmtId="0" fontId="10" fillId="0" borderId="39" xfId="4" applyFont="1" applyBorder="1"/>
    <xf numFmtId="0" fontId="10" fillId="0" borderId="40" xfId="4" applyFont="1" applyBorder="1" applyAlignment="1">
      <alignment horizontal="center" wrapText="1"/>
    </xf>
    <xf numFmtId="43" fontId="10" fillId="0" borderId="38" xfId="5" applyFont="1" applyBorder="1"/>
    <xf numFmtId="43" fontId="10" fillId="0" borderId="39" xfId="5" applyFont="1" applyBorder="1"/>
    <xf numFmtId="43" fontId="10" fillId="0" borderId="38" xfId="5" applyFont="1" applyBorder="1" applyAlignment="1">
      <alignment horizontal="right"/>
    </xf>
    <xf numFmtId="43" fontId="10" fillId="0" borderId="40" xfId="5" applyFont="1" applyBorder="1" applyAlignment="1">
      <alignment horizontal="right"/>
    </xf>
    <xf numFmtId="43" fontId="10" fillId="0" borderId="38" xfId="1" applyFont="1" applyFill="1" applyBorder="1"/>
    <xf numFmtId="44" fontId="10" fillId="0" borderId="41" xfId="6" applyFont="1" applyBorder="1" applyAlignment="1">
      <alignment horizontal="center"/>
    </xf>
    <xf numFmtId="43" fontId="10" fillId="0" borderId="39" xfId="5" applyFont="1" applyBorder="1" applyAlignment="1">
      <alignment horizontal="center"/>
    </xf>
    <xf numFmtId="44" fontId="10" fillId="0" borderId="39" xfId="6" applyFont="1" applyBorder="1"/>
    <xf numFmtId="43" fontId="10" fillId="0" borderId="40" xfId="5" applyFont="1" applyBorder="1" applyAlignment="1">
      <alignment horizontal="center"/>
    </xf>
    <xf numFmtId="44" fontId="10" fillId="0" borderId="38" xfId="6" applyFont="1" applyBorder="1"/>
    <xf numFmtId="44" fontId="10" fillId="0" borderId="40" xfId="6" applyFont="1" applyBorder="1"/>
    <xf numFmtId="43" fontId="10" fillId="0" borderId="42" xfId="5" applyFont="1" applyBorder="1"/>
    <xf numFmtId="43" fontId="10" fillId="0" borderId="43" xfId="5" applyFont="1" applyBorder="1"/>
    <xf numFmtId="43" fontId="10" fillId="0" borderId="44" xfId="5" applyFont="1" applyBorder="1"/>
    <xf numFmtId="43" fontId="10" fillId="0" borderId="41" xfId="5" applyFont="1" applyBorder="1" applyAlignment="1">
      <alignment horizontal="right"/>
    </xf>
    <xf numFmtId="43" fontId="10" fillId="0" borderId="39" xfId="5" applyFont="1" applyBorder="1" applyAlignment="1">
      <alignment horizontal="right"/>
    </xf>
    <xf numFmtId="43" fontId="25" fillId="0" borderId="39" xfId="1" applyFont="1" applyFill="1" applyBorder="1" applyAlignment="1">
      <alignment horizontal="right"/>
    </xf>
    <xf numFmtId="43" fontId="10" fillId="0" borderId="40" xfId="5" applyFont="1" applyBorder="1"/>
    <xf numFmtId="0" fontId="10" fillId="0" borderId="23" xfId="4" applyFont="1" applyBorder="1"/>
    <xf numFmtId="0" fontId="10" fillId="0" borderId="23" xfId="4" applyFont="1" applyBorder="1" applyAlignment="1">
      <alignment horizontal="center" wrapText="1"/>
    </xf>
    <xf numFmtId="43" fontId="10" fillId="0" borderId="23" xfId="5" applyFont="1" applyBorder="1" applyAlignment="1">
      <alignment horizontal="right"/>
    </xf>
    <xf numFmtId="43" fontId="10" fillId="0" borderId="23" xfId="1" applyFont="1" applyFill="1" applyBorder="1"/>
    <xf numFmtId="44" fontId="10" fillId="0" borderId="23" xfId="6" applyFont="1" applyBorder="1" applyAlignment="1">
      <alignment horizontal="center"/>
    </xf>
    <xf numFmtId="44" fontId="10" fillId="0" borderId="23" xfId="6" applyFont="1" applyBorder="1"/>
    <xf numFmtId="43" fontId="25" fillId="0" borderId="23" xfId="1" applyFont="1" applyFill="1" applyBorder="1" applyAlignment="1">
      <alignment horizontal="right"/>
    </xf>
    <xf numFmtId="0" fontId="10" fillId="0" borderId="4" xfId="1" applyNumberFormat="1" applyFont="1" applyFill="1" applyBorder="1"/>
    <xf numFmtId="0" fontId="10" fillId="0" borderId="4" xfId="4" applyFont="1" applyBorder="1" applyAlignment="1">
      <alignment horizontal="center" wrapText="1"/>
    </xf>
    <xf numFmtId="43" fontId="10" fillId="0" borderId="4" xfId="5" applyFont="1" applyBorder="1" applyAlignment="1">
      <alignment horizontal="right"/>
    </xf>
    <xf numFmtId="43" fontId="10" fillId="0" borderId="4" xfId="1" applyFont="1" applyFill="1" applyBorder="1"/>
    <xf numFmtId="2" fontId="26" fillId="0" borderId="4" xfId="6" applyNumberFormat="1" applyFont="1" applyBorder="1" applyAlignment="1">
      <alignment wrapText="1"/>
    </xf>
    <xf numFmtId="165" fontId="26" fillId="0" borderId="4" xfId="6" applyNumberFormat="1" applyFont="1" applyBorder="1" applyAlignment="1">
      <alignment wrapText="1"/>
    </xf>
  </cellXfs>
  <cellStyles count="8">
    <cellStyle name="Comma" xfId="1" builtinId="3"/>
    <cellStyle name="Comma 2" xfId="5" xr:uid="{100E0DB2-A3BF-4471-B667-663DF9D2C10A}"/>
    <cellStyle name="Currency 2" xfId="6" xr:uid="{FCAA55E9-9C0F-4449-AF43-F14E846E416C}"/>
    <cellStyle name="Heading 1" xfId="2" builtinId="16"/>
    <cellStyle name="Heading 2" xfId="3" builtinId="17"/>
    <cellStyle name="Hyperlink 2" xfId="7" xr:uid="{98164079-08BC-4C09-8F14-A19C81586A55}"/>
    <cellStyle name="Normal" xfId="0" builtinId="0"/>
    <cellStyle name="Normal 2" xfId="4" xr:uid="{DA3CFEEB-17BD-4297-B183-059F529D2C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6%20CICA%20Membership%20&amp;%20EventsR2.xlsx" TargetMode="External"/><Relationship Id="rId2" Type="http://schemas.openxmlformats.org/officeDocument/2006/relationships/externalLinkPath" Target="file:///C:\Users\tracy.rankine\Desktop\Cycling%20Gen\CICA\2026%20CICA%20Membership%20&amp;%20EventsR2.xlsx" TargetMode="External"/><Relationship Id="rId1" Type="http://schemas.openxmlformats.org/officeDocument/2006/relationships/externalLinkPath" Target="/Users/tracy.rankine/Desktop/Cycling%20Gen/CICA/2026%20CICA%20Membership%20&amp;%20Events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tacts&amp;Mem"/>
      <sheetName val="Member benefits"/>
      <sheetName val="2026 Calendar"/>
      <sheetName val="01 FitCheck#1"/>
      <sheetName val="02-05 May Classics Master"/>
      <sheetName val="2026 Kiddies Dash Responses"/>
      <sheetName val="MCPoints"/>
      <sheetName val="MC Output"/>
      <sheetName val="Sheet1"/>
    </sheetNames>
    <sheetDataSet>
      <sheetData sheetId="0">
        <row r="3">
          <cell r="A3" t="str">
            <v>Tracy</v>
          </cell>
          <cell r="B3" t="str">
            <v>Rankine</v>
          </cell>
          <cell r="C3">
            <v>1</v>
          </cell>
          <cell r="D3" t="str">
            <v>0501</v>
          </cell>
          <cell r="E3">
            <v>46110</v>
          </cell>
          <cell r="F3">
            <v>32929</v>
          </cell>
          <cell r="G3" t="str">
            <v>tjcrankine@live.com</v>
          </cell>
          <cell r="H3" t="str">
            <v>1-345-927-0226</v>
          </cell>
          <cell r="I3" t="str">
            <v>Cayman Islands</v>
          </cell>
          <cell r="K3" t="str">
            <v>WOMEN</v>
          </cell>
          <cell r="M3" t="str">
            <v>Digital Card and Physical Card with Emergency info</v>
          </cell>
          <cell r="N3" t="str">
            <v>Theo Kelly</v>
          </cell>
          <cell r="P3" t="str">
            <v>A+</v>
          </cell>
          <cell r="Q3" t="str">
            <v>None</v>
          </cell>
          <cell r="T3" t="str">
            <v>Y</v>
          </cell>
          <cell r="U3" t="str">
            <v>Y</v>
          </cell>
          <cell r="V3" t="str">
            <v>Y</v>
          </cell>
          <cell r="W3" t="str">
            <v>N</v>
          </cell>
          <cell r="X3" t="str">
            <v>Yes</v>
          </cell>
          <cell r="Y3">
            <v>100</v>
          </cell>
          <cell r="Z3">
            <v>100</v>
          </cell>
          <cell r="AA3">
            <v>0</v>
          </cell>
          <cell r="AB3">
            <v>46105</v>
          </cell>
        </row>
        <row r="4">
          <cell r="A4" t="str">
            <v>Wayne</v>
          </cell>
          <cell r="B4" t="str">
            <v>Kirkconnell</v>
          </cell>
          <cell r="C4">
            <v>2</v>
          </cell>
          <cell r="D4" t="str">
            <v>0502</v>
          </cell>
          <cell r="E4">
            <v>46116</v>
          </cell>
          <cell r="F4">
            <v>27806</v>
          </cell>
          <cell r="G4" t="str">
            <v>president@caymancycling.org</v>
          </cell>
          <cell r="H4" t="str">
            <v>1-345-916-2041</v>
          </cell>
          <cell r="I4" t="str">
            <v>Cayman Islands</v>
          </cell>
          <cell r="J4" t="str">
            <v>AA Rubis</v>
          </cell>
          <cell r="K4" t="str">
            <v>SUPER MASTERS</v>
          </cell>
          <cell r="M4" t="str">
            <v>Digital Card and Physical Card with Emergency info</v>
          </cell>
          <cell r="N4" t="str">
            <v>Joni L Kirkconnell</v>
          </cell>
          <cell r="O4" t="str">
            <v>1345-926-6147</v>
          </cell>
          <cell r="P4" t="str">
            <v>O+</v>
          </cell>
          <cell r="Q4" t="str">
            <v>Hena</v>
          </cell>
          <cell r="T4" t="str">
            <v>Y</v>
          </cell>
          <cell r="U4" t="str">
            <v>Y</v>
          </cell>
          <cell r="V4" t="str">
            <v>Y</v>
          </cell>
          <cell r="W4" t="str">
            <v>N</v>
          </cell>
          <cell r="X4" t="str">
            <v>Yes</v>
          </cell>
          <cell r="Y4">
            <v>100</v>
          </cell>
          <cell r="Z4" t="str">
            <v>Sponsor</v>
          </cell>
          <cell r="AA4">
            <v>0</v>
          </cell>
        </row>
        <row r="5">
          <cell r="A5" t="str">
            <v>Chris</v>
          </cell>
          <cell r="B5" t="str">
            <v>Bodden</v>
          </cell>
          <cell r="C5">
            <v>3</v>
          </cell>
          <cell r="D5" t="str">
            <v>0503</v>
          </cell>
          <cell r="E5">
            <v>46119</v>
          </cell>
          <cell r="F5">
            <v>34347</v>
          </cell>
          <cell r="G5" t="str">
            <v>chrisbodden1@gmail.com</v>
          </cell>
          <cell r="H5" t="str">
            <v>1-345-916-4066</v>
          </cell>
          <cell r="I5" t="str">
            <v>Cayman Islands</v>
          </cell>
          <cell r="K5" t="str">
            <v>CAT 1</v>
          </cell>
          <cell r="L5">
            <v>104</v>
          </cell>
          <cell r="M5" t="str">
            <v>Digital Card and Physical Card with Emergency info</v>
          </cell>
          <cell r="N5" t="str">
            <v>Gabriella Bodden</v>
          </cell>
          <cell r="O5" t="str">
            <v>1345-928-7338</v>
          </cell>
          <cell r="Q5" t="str">
            <v>None</v>
          </cell>
          <cell r="S5" t="str">
            <v>Checked</v>
          </cell>
          <cell r="T5" t="str">
            <v>Y</v>
          </cell>
          <cell r="U5" t="str">
            <v>Y</v>
          </cell>
          <cell r="V5" t="str">
            <v>Y</v>
          </cell>
          <cell r="W5" t="str">
            <v>N</v>
          </cell>
          <cell r="X5" t="str">
            <v>Yes</v>
          </cell>
          <cell r="Y5">
            <v>100</v>
          </cell>
          <cell r="Z5">
            <v>100</v>
          </cell>
          <cell r="AA5">
            <v>0</v>
          </cell>
          <cell r="AB5">
            <v>46119</v>
          </cell>
        </row>
        <row r="6">
          <cell r="A6" t="str">
            <v>Steven</v>
          </cell>
          <cell r="B6" t="str">
            <v>STEWART</v>
          </cell>
          <cell r="C6">
            <v>4</v>
          </cell>
          <cell r="D6" t="str">
            <v>0504</v>
          </cell>
          <cell r="G6" t="str">
            <v>ststewart24@gmail.com</v>
          </cell>
          <cell r="I6" t="str">
            <v>Jamaica</v>
          </cell>
          <cell r="K6" t="str">
            <v>CAT 3</v>
          </cell>
          <cell r="T6" t="str">
            <v>Y</v>
          </cell>
          <cell r="U6" t="str">
            <v>Y</v>
          </cell>
          <cell r="V6" t="str">
            <v>No</v>
          </cell>
          <cell r="W6" t="str">
            <v>Y</v>
          </cell>
          <cell r="Y6">
            <v>100</v>
          </cell>
          <cell r="AA6">
            <v>100</v>
          </cell>
        </row>
        <row r="7">
          <cell r="A7" t="str">
            <v>Peter</v>
          </cell>
          <cell r="B7" t="str">
            <v>De Wit</v>
          </cell>
          <cell r="C7">
            <v>5</v>
          </cell>
          <cell r="D7" t="str">
            <v>0505</v>
          </cell>
          <cell r="E7">
            <v>46116</v>
          </cell>
          <cell r="F7">
            <v>28809</v>
          </cell>
          <cell r="G7" t="str">
            <v>pdewit@silverfin.ky</v>
          </cell>
          <cell r="H7" t="str">
            <v>1345-324-1194</v>
          </cell>
          <cell r="I7" t="str">
            <v>South Africa</v>
          </cell>
          <cell r="K7" t="str">
            <v>MASTERS</v>
          </cell>
          <cell r="M7" t="str">
            <v>Digital Card Only</v>
          </cell>
          <cell r="T7" t="str">
            <v>Y</v>
          </cell>
          <cell r="U7" t="str">
            <v>Y</v>
          </cell>
          <cell r="V7" t="str">
            <v>Y</v>
          </cell>
          <cell r="W7" t="str">
            <v>N</v>
          </cell>
          <cell r="X7" t="str">
            <v>Yes</v>
          </cell>
          <cell r="Y7">
            <v>100</v>
          </cell>
          <cell r="Z7">
            <v>100</v>
          </cell>
          <cell r="AA7">
            <v>0</v>
          </cell>
          <cell r="AB7">
            <v>46119</v>
          </cell>
        </row>
        <row r="8">
          <cell r="A8" t="str">
            <v>Daniel</v>
          </cell>
          <cell r="B8" t="str">
            <v>CUMMINGS</v>
          </cell>
          <cell r="C8">
            <v>6</v>
          </cell>
          <cell r="D8" t="str">
            <v>0506</v>
          </cell>
          <cell r="G8" t="str">
            <v>president@caymancycling.org</v>
          </cell>
          <cell r="I8" t="str">
            <v>Cayman Islands</v>
          </cell>
          <cell r="T8" t="str">
            <v>Y</v>
          </cell>
          <cell r="U8" t="str">
            <v>Y</v>
          </cell>
          <cell r="V8" t="str">
            <v>No</v>
          </cell>
          <cell r="W8" t="str">
            <v>Y</v>
          </cell>
          <cell r="Y8">
            <v>100</v>
          </cell>
          <cell r="AA8">
            <v>100</v>
          </cell>
        </row>
        <row r="9">
          <cell r="A9" t="str">
            <v>Phillip</v>
          </cell>
          <cell r="B9" t="str">
            <v>CAMPBELL</v>
          </cell>
          <cell r="C9">
            <v>7</v>
          </cell>
          <cell r="D9" t="str">
            <v>0507</v>
          </cell>
          <cell r="G9" t="str">
            <v>philliphcampbell@gmail.com</v>
          </cell>
          <cell r="I9" t="str">
            <v>Cayman Islands</v>
          </cell>
          <cell r="T9" t="str">
            <v>Y</v>
          </cell>
          <cell r="U9" t="str">
            <v>Y</v>
          </cell>
          <cell r="V9" t="str">
            <v>No</v>
          </cell>
          <cell r="W9" t="str">
            <v>Y</v>
          </cell>
          <cell r="Y9">
            <v>100</v>
          </cell>
          <cell r="AA9">
            <v>100</v>
          </cell>
        </row>
        <row r="10">
          <cell r="A10" t="str">
            <v>Margot</v>
          </cell>
          <cell r="B10" t="str">
            <v>LARES</v>
          </cell>
          <cell r="C10">
            <v>8</v>
          </cell>
          <cell r="D10" t="str">
            <v>0508</v>
          </cell>
          <cell r="G10" t="str">
            <v>laresm8@gmail.com</v>
          </cell>
          <cell r="I10" t="str">
            <v>Cayman Islands</v>
          </cell>
          <cell r="K10" t="str">
            <v>WOMEN</v>
          </cell>
          <cell r="T10" t="str">
            <v>Y</v>
          </cell>
          <cell r="U10" t="str">
            <v>Y</v>
          </cell>
          <cell r="V10" t="str">
            <v>No</v>
          </cell>
          <cell r="W10" t="str">
            <v>Y</v>
          </cell>
          <cell r="Y10">
            <v>100</v>
          </cell>
          <cell r="AA10">
            <v>100</v>
          </cell>
        </row>
        <row r="11">
          <cell r="A11" t="str">
            <v>Edward</v>
          </cell>
          <cell r="B11" t="str">
            <v>Harper</v>
          </cell>
          <cell r="C11">
            <v>9</v>
          </cell>
          <cell r="D11" t="str">
            <v>0509</v>
          </cell>
          <cell r="E11">
            <v>46116</v>
          </cell>
          <cell r="F11">
            <v>27715</v>
          </cell>
          <cell r="G11" t="str">
            <v>edharper@gmail.com</v>
          </cell>
          <cell r="H11" t="str">
            <v>1345-923-6160</v>
          </cell>
          <cell r="I11" t="str">
            <v>Cayman Islands</v>
          </cell>
          <cell r="K11" t="str">
            <v>SUPER MASTERS</v>
          </cell>
          <cell r="M11" t="str">
            <v>Digital Card Only</v>
          </cell>
          <cell r="T11" t="str">
            <v>Y</v>
          </cell>
          <cell r="U11" t="str">
            <v>Y</v>
          </cell>
          <cell r="V11" t="str">
            <v>Y</v>
          </cell>
          <cell r="W11" t="str">
            <v>N</v>
          </cell>
          <cell r="X11" t="str">
            <v>Yes</v>
          </cell>
          <cell r="Y11">
            <v>100</v>
          </cell>
          <cell r="AA11">
            <v>100</v>
          </cell>
        </row>
        <row r="12">
          <cell r="A12" t="str">
            <v>David J</v>
          </cell>
          <cell r="B12" t="str">
            <v>Hill</v>
          </cell>
          <cell r="C12">
            <v>10</v>
          </cell>
          <cell r="D12" t="str">
            <v>0510</v>
          </cell>
          <cell r="E12">
            <v>46110</v>
          </cell>
          <cell r="F12">
            <v>30757</v>
          </cell>
          <cell r="G12" t="str">
            <v>david.hill4work@gmail.com</v>
          </cell>
          <cell r="H12" t="str">
            <v>345-926-4642</v>
          </cell>
          <cell r="I12" t="str">
            <v>Cayman Islands</v>
          </cell>
          <cell r="K12" t="str">
            <v>CAT 2</v>
          </cell>
          <cell r="L12">
            <v>203</v>
          </cell>
          <cell r="M12" t="str">
            <v>Digital Card and Physical Card with Emergency info</v>
          </cell>
          <cell r="N12" t="str">
            <v>Teresa Hill</v>
          </cell>
          <cell r="O12" t="str">
            <v>1345-916-8910</v>
          </cell>
          <cell r="P12" t="str">
            <v>Unconfirmed</v>
          </cell>
          <cell r="Q12" t="str">
            <v>Corn and any derivatives thereof</v>
          </cell>
          <cell r="T12" t="str">
            <v>N</v>
          </cell>
          <cell r="U12" t="str">
            <v>No</v>
          </cell>
          <cell r="V12" t="str">
            <v>Y</v>
          </cell>
          <cell r="W12" t="str">
            <v>N</v>
          </cell>
          <cell r="X12" t="str">
            <v>Yes</v>
          </cell>
          <cell r="Y12">
            <v>100</v>
          </cell>
          <cell r="Z12">
            <v>100</v>
          </cell>
          <cell r="AA12">
            <v>0</v>
          </cell>
          <cell r="AB12">
            <v>46136</v>
          </cell>
        </row>
        <row r="13">
          <cell r="A13" t="str">
            <v>John</v>
          </cell>
          <cell r="B13" t="str">
            <v>Hagias</v>
          </cell>
          <cell r="C13">
            <v>11</v>
          </cell>
          <cell r="D13" t="str">
            <v>0511</v>
          </cell>
          <cell r="E13">
            <v>46110</v>
          </cell>
          <cell r="F13">
            <v>23391</v>
          </cell>
          <cell r="G13" t="str">
            <v>jhagias@mac.com</v>
          </cell>
          <cell r="H13" t="str">
            <v>647-271-3012</v>
          </cell>
          <cell r="K13" t="str">
            <v>SUPER MASTERS</v>
          </cell>
          <cell r="M13" t="str">
            <v>Digital Card Only</v>
          </cell>
          <cell r="T13" t="str">
            <v>N</v>
          </cell>
          <cell r="U13" t="str">
            <v>No</v>
          </cell>
          <cell r="V13" t="str">
            <v>Y</v>
          </cell>
          <cell r="W13" t="str">
            <v>N</v>
          </cell>
          <cell r="X13" t="str">
            <v>Yes</v>
          </cell>
          <cell r="Y13">
            <v>100</v>
          </cell>
          <cell r="Z13">
            <v>100</v>
          </cell>
          <cell r="AA13">
            <v>0</v>
          </cell>
          <cell r="AB13">
            <v>46122</v>
          </cell>
        </row>
        <row r="14">
          <cell r="A14" t="str">
            <v>Kevin</v>
          </cell>
          <cell r="B14" t="str">
            <v>Connolly</v>
          </cell>
          <cell r="C14">
            <v>12</v>
          </cell>
          <cell r="D14" t="str">
            <v>0512</v>
          </cell>
          <cell r="E14">
            <v>46113</v>
          </cell>
          <cell r="F14">
            <v>32624</v>
          </cell>
          <cell r="G14" t="str">
            <v>kevinc@mailbox.org</v>
          </cell>
          <cell r="H14" t="str">
            <v>345-928-2624</v>
          </cell>
          <cell r="I14" t="str">
            <v>Cayman Islands</v>
          </cell>
          <cell r="K14" t="str">
            <v>CAT 1</v>
          </cell>
          <cell r="L14">
            <v>101</v>
          </cell>
          <cell r="M14" t="str">
            <v>Digital Card Only</v>
          </cell>
          <cell r="N14" t="str">
            <v>Gladys Connolly</v>
          </cell>
          <cell r="O14" t="str">
            <v>1345-927-3325</v>
          </cell>
          <cell r="T14" t="str">
            <v>N</v>
          </cell>
          <cell r="U14" t="str">
            <v>Y</v>
          </cell>
          <cell r="V14" t="str">
            <v>Y</v>
          </cell>
          <cell r="W14" t="str">
            <v>N</v>
          </cell>
          <cell r="X14" t="str">
            <v>Yes</v>
          </cell>
          <cell r="Y14">
            <v>100</v>
          </cell>
          <cell r="Z14">
            <v>100</v>
          </cell>
          <cell r="AA14">
            <v>0</v>
          </cell>
          <cell r="AB14">
            <v>46113</v>
          </cell>
        </row>
        <row r="15">
          <cell r="A15" t="str">
            <v>Andrew</v>
          </cell>
          <cell r="B15" t="str">
            <v>Ebanks</v>
          </cell>
          <cell r="C15">
            <v>13</v>
          </cell>
          <cell r="D15" t="str">
            <v>0513</v>
          </cell>
          <cell r="E15">
            <v>46110</v>
          </cell>
          <cell r="F15">
            <v>33098</v>
          </cell>
          <cell r="G15" t="str">
            <v>islandlifewatersports@gmail.com</v>
          </cell>
          <cell r="H15" t="str">
            <v>345-917-2242</v>
          </cell>
          <cell r="I15" t="str">
            <v>Cayman Islands</v>
          </cell>
          <cell r="K15" t="str">
            <v>CAT 2</v>
          </cell>
          <cell r="L15">
            <v>213</v>
          </cell>
          <cell r="M15" t="str">
            <v>Digital Card and Physical Card with Emergency info</v>
          </cell>
          <cell r="N15" t="str">
            <v>Samantha Powell</v>
          </cell>
          <cell r="O15" t="str">
            <v>1345-939-7927</v>
          </cell>
          <cell r="Q15" t="str">
            <v>None</v>
          </cell>
          <cell r="T15" t="str">
            <v>N</v>
          </cell>
          <cell r="U15" t="str">
            <v>No</v>
          </cell>
          <cell r="V15" t="str">
            <v>Y</v>
          </cell>
          <cell r="W15" t="str">
            <v>N</v>
          </cell>
          <cell r="X15" t="str">
            <v>Yes</v>
          </cell>
          <cell r="Y15">
            <v>100</v>
          </cell>
          <cell r="Z15">
            <v>100</v>
          </cell>
          <cell r="AA15">
            <v>0</v>
          </cell>
          <cell r="AB15">
            <v>46146</v>
          </cell>
        </row>
        <row r="16">
          <cell r="A16" t="str">
            <v>Alyssa</v>
          </cell>
          <cell r="B16" t="str">
            <v>Burgess</v>
          </cell>
          <cell r="C16">
            <v>14</v>
          </cell>
          <cell r="D16" t="str">
            <v>0514</v>
          </cell>
          <cell r="E16">
            <v>46110</v>
          </cell>
          <cell r="F16">
            <v>27620</v>
          </cell>
          <cell r="G16" t="str">
            <v>alyssa.triathlete@gmail.com</v>
          </cell>
          <cell r="H16" t="str">
            <v>345-926-0206</v>
          </cell>
          <cell r="I16" t="str">
            <v>Cayman Islands</v>
          </cell>
          <cell r="K16" t="str">
            <v>WOMEN</v>
          </cell>
          <cell r="M16" t="str">
            <v>Digital Card and Physical Card with Emergency info</v>
          </cell>
          <cell r="N16" t="str">
            <v>Patrick Harfield</v>
          </cell>
          <cell r="O16" t="str">
            <v>1345-525-7678</v>
          </cell>
          <cell r="P16" t="str">
            <v>(Not known)</v>
          </cell>
          <cell r="Q16" t="str">
            <v>NASIDs</v>
          </cell>
          <cell r="T16" t="str">
            <v>N</v>
          </cell>
          <cell r="U16" t="str">
            <v>No</v>
          </cell>
          <cell r="V16" t="str">
            <v>Y</v>
          </cell>
          <cell r="W16" t="str">
            <v>N</v>
          </cell>
          <cell r="X16" t="str">
            <v>Yes</v>
          </cell>
          <cell r="Y16">
            <v>100</v>
          </cell>
          <cell r="Z16">
            <v>100</v>
          </cell>
          <cell r="AA16">
            <v>0</v>
          </cell>
          <cell r="AB16">
            <v>46077</v>
          </cell>
        </row>
        <row r="17">
          <cell r="A17" t="str">
            <v>Aaron</v>
          </cell>
          <cell r="B17" t="str">
            <v>Roye</v>
          </cell>
          <cell r="C17">
            <v>15</v>
          </cell>
          <cell r="D17" t="str">
            <v>0515</v>
          </cell>
          <cell r="E17">
            <v>46111</v>
          </cell>
          <cell r="F17">
            <v>36906</v>
          </cell>
          <cell r="G17" t="str">
            <v>aaronroye14@gmail.com</v>
          </cell>
          <cell r="H17" t="str">
            <v>1-345-917-9891</v>
          </cell>
          <cell r="I17" t="str">
            <v>Cayman Islands</v>
          </cell>
          <cell r="K17" t="str">
            <v>CAT 3</v>
          </cell>
          <cell r="L17">
            <v>301</v>
          </cell>
          <cell r="M17" t="str">
            <v>Digital Card and Physical Card with Emergency info</v>
          </cell>
          <cell r="N17" t="str">
            <v>Angello Roye</v>
          </cell>
          <cell r="O17" t="str">
            <v>1345-936-5035</v>
          </cell>
          <cell r="P17" t="str">
            <v>O+</v>
          </cell>
          <cell r="Q17" t="str">
            <v>Ibuprofen</v>
          </cell>
          <cell r="T17" t="str">
            <v>N</v>
          </cell>
          <cell r="U17" t="str">
            <v>Y</v>
          </cell>
          <cell r="V17" t="str">
            <v>Y</v>
          </cell>
          <cell r="W17" t="str">
            <v>N</v>
          </cell>
          <cell r="X17" t="str">
            <v>Yes</v>
          </cell>
          <cell r="Y17">
            <v>100</v>
          </cell>
          <cell r="Z17">
            <v>100</v>
          </cell>
          <cell r="AA17">
            <v>0</v>
          </cell>
          <cell r="AB17">
            <v>46136</v>
          </cell>
        </row>
        <row r="18">
          <cell r="A18" t="str">
            <v>Jerome</v>
          </cell>
          <cell r="B18" t="str">
            <v>Ameline</v>
          </cell>
          <cell r="C18">
            <v>16</v>
          </cell>
          <cell r="D18" t="str">
            <v>0516</v>
          </cell>
          <cell r="E18">
            <v>46114</v>
          </cell>
          <cell r="F18">
            <v>27641</v>
          </cell>
          <cell r="G18" t="str">
            <v>jeromeameline@hotmail.com</v>
          </cell>
          <cell r="H18" t="str">
            <v>345-516-2453</v>
          </cell>
          <cell r="I18" t="str">
            <v>Cayman Islands</v>
          </cell>
          <cell r="K18" t="str">
            <v>CAT 1</v>
          </cell>
          <cell r="L18">
            <v>106</v>
          </cell>
          <cell r="M18" t="str">
            <v>Digital Card and Physical Card with Emergency info</v>
          </cell>
          <cell r="N18" t="str">
            <v>Jerome Begot</v>
          </cell>
          <cell r="O18" t="str">
            <v>1345-916-0116</v>
          </cell>
          <cell r="Q18" t="str">
            <v>None</v>
          </cell>
          <cell r="T18" t="str">
            <v>N</v>
          </cell>
          <cell r="U18" t="str">
            <v>No</v>
          </cell>
          <cell r="V18" t="str">
            <v>Y</v>
          </cell>
          <cell r="W18" t="str">
            <v>N</v>
          </cell>
          <cell r="X18" t="str">
            <v>Yes</v>
          </cell>
          <cell r="Y18">
            <v>100</v>
          </cell>
          <cell r="Z18">
            <v>100</v>
          </cell>
          <cell r="AA18">
            <v>0</v>
          </cell>
          <cell r="AB18">
            <v>46114</v>
          </cell>
        </row>
        <row r="19">
          <cell r="A19" t="str">
            <v>Philip</v>
          </cell>
          <cell r="B19" t="str">
            <v>Langford</v>
          </cell>
          <cell r="C19">
            <v>17</v>
          </cell>
          <cell r="D19" t="str">
            <v>0517</v>
          </cell>
          <cell r="E19">
            <v>46113</v>
          </cell>
          <cell r="F19">
            <v>20083</v>
          </cell>
          <cell r="G19" t="str">
            <v>langfordphilip@yahoo.com</v>
          </cell>
          <cell r="H19" t="str">
            <v>345-945-2850</v>
          </cell>
          <cell r="K19" t="str">
            <v>SUPER MASTERS</v>
          </cell>
          <cell r="M19" t="str">
            <v>Digital Card and Physical Card with Emergency info</v>
          </cell>
          <cell r="N19" t="str">
            <v>Diane Langford</v>
          </cell>
          <cell r="O19" t="str">
            <v>1-596-709-1573</v>
          </cell>
          <cell r="P19" t="str">
            <v>O-</v>
          </cell>
          <cell r="Q19" t="str">
            <v>penicillin</v>
          </cell>
          <cell r="R19" t="str">
            <v>interested in Anytime Fitness</v>
          </cell>
          <cell r="T19" t="str">
            <v>N</v>
          </cell>
          <cell r="U19" t="str">
            <v>No</v>
          </cell>
          <cell r="V19" t="str">
            <v>Y</v>
          </cell>
          <cell r="W19" t="str">
            <v>N</v>
          </cell>
          <cell r="X19" t="str">
            <v>Yes</v>
          </cell>
          <cell r="Y19">
            <v>100</v>
          </cell>
          <cell r="Z19">
            <v>100</v>
          </cell>
          <cell r="AA19">
            <v>0</v>
          </cell>
          <cell r="AB19">
            <v>46119</v>
          </cell>
        </row>
        <row r="20">
          <cell r="A20" t="str">
            <v>Javier</v>
          </cell>
          <cell r="B20" t="str">
            <v>Medina</v>
          </cell>
          <cell r="C20">
            <v>45</v>
          </cell>
          <cell r="D20" t="str">
            <v>0545</v>
          </cell>
          <cell r="E20">
            <v>46139</v>
          </cell>
          <cell r="F20">
            <v>33268</v>
          </cell>
          <cell r="G20" t="str">
            <v>javier-wm@live.com</v>
          </cell>
          <cell r="H20" t="str">
            <v>345-929-8520</v>
          </cell>
          <cell r="I20" t="str">
            <v>Cayman Islands</v>
          </cell>
          <cell r="K20" t="str">
            <v>CAT 4</v>
          </cell>
          <cell r="L20">
            <v>401</v>
          </cell>
          <cell r="M20" t="str">
            <v>Digital Card and Physical Card with Emergency info</v>
          </cell>
          <cell r="N20" t="str">
            <v>Erin Panton</v>
          </cell>
          <cell r="O20" t="str">
            <v>1345-925-4870</v>
          </cell>
          <cell r="P20" t="str">
            <v>O-</v>
          </cell>
          <cell r="Q20" t="str">
            <v>NONE</v>
          </cell>
          <cell r="S20" t="str">
            <v>Checked</v>
          </cell>
          <cell r="T20" t="str">
            <v>N</v>
          </cell>
          <cell r="U20" t="str">
            <v>N</v>
          </cell>
          <cell r="V20" t="str">
            <v>Y</v>
          </cell>
          <cell r="W20" t="str">
            <v>N</v>
          </cell>
          <cell r="X20" t="str">
            <v>Yes</v>
          </cell>
          <cell r="Y20">
            <v>100</v>
          </cell>
          <cell r="Z20">
            <v>100</v>
          </cell>
          <cell r="AA20">
            <v>0</v>
          </cell>
        </row>
        <row r="21">
          <cell r="A21" t="str">
            <v>Darrel</v>
          </cell>
          <cell r="B21" t="str">
            <v>Evans</v>
          </cell>
          <cell r="C21">
            <v>19</v>
          </cell>
          <cell r="D21" t="str">
            <v>0519</v>
          </cell>
          <cell r="E21">
            <v>46116</v>
          </cell>
          <cell r="F21">
            <v>30479</v>
          </cell>
          <cell r="G21" t="str">
            <v>dmj7003@gmail.com</v>
          </cell>
          <cell r="H21" t="str">
            <v>345-927-8183</v>
          </cell>
          <cell r="I21" t="str">
            <v>Cayman Islands</v>
          </cell>
          <cell r="J21" t="str">
            <v>Phoenix Performance</v>
          </cell>
          <cell r="K21" t="str">
            <v>MASTERS</v>
          </cell>
          <cell r="M21" t="str">
            <v>Digital Card Only</v>
          </cell>
          <cell r="S21" t="str">
            <v>Checked</v>
          </cell>
          <cell r="T21" t="str">
            <v>N</v>
          </cell>
          <cell r="U21" t="str">
            <v>No</v>
          </cell>
          <cell r="V21" t="str">
            <v>Y</v>
          </cell>
          <cell r="W21" t="str">
            <v>N</v>
          </cell>
          <cell r="X21" t="str">
            <v>Yes</v>
          </cell>
          <cell r="Y21">
            <v>100</v>
          </cell>
          <cell r="Z21">
            <v>100</v>
          </cell>
          <cell r="AA21">
            <v>0</v>
          </cell>
          <cell r="AB21">
            <v>46111</v>
          </cell>
        </row>
        <row r="22">
          <cell r="A22" t="str">
            <v>Lisen</v>
          </cell>
          <cell r="B22" t="str">
            <v>McGladdery</v>
          </cell>
          <cell r="C22">
            <v>20</v>
          </cell>
          <cell r="D22" t="str">
            <v>0520</v>
          </cell>
          <cell r="E22">
            <v>46116</v>
          </cell>
          <cell r="F22">
            <v>24747</v>
          </cell>
          <cell r="G22" t="str">
            <v>lisen.mcgladdery@gmail.com</v>
          </cell>
          <cell r="H22" t="str">
            <v>345-924-3130</v>
          </cell>
          <cell r="I22" t="str">
            <v>Cayman Islands</v>
          </cell>
          <cell r="K22" t="str">
            <v>WOMEN</v>
          </cell>
          <cell r="M22" t="str">
            <v>Digital Card Only</v>
          </cell>
          <cell r="S22" t="str">
            <v>Checked</v>
          </cell>
          <cell r="T22" t="str">
            <v>N</v>
          </cell>
          <cell r="U22" t="str">
            <v>Y</v>
          </cell>
          <cell r="V22" t="str">
            <v>Y</v>
          </cell>
          <cell r="W22" t="str">
            <v>N</v>
          </cell>
          <cell r="X22" t="str">
            <v>Yes</v>
          </cell>
          <cell r="Y22">
            <v>100</v>
          </cell>
          <cell r="Z22">
            <v>100</v>
          </cell>
          <cell r="AA22">
            <v>0</v>
          </cell>
          <cell r="AB22">
            <v>46119</v>
          </cell>
        </row>
        <row r="23">
          <cell r="A23" t="str">
            <v>Risa</v>
          </cell>
          <cell r="B23" t="str">
            <v>Golberg</v>
          </cell>
          <cell r="C23">
            <v>21</v>
          </cell>
          <cell r="D23" t="str">
            <v>0521</v>
          </cell>
          <cell r="E23">
            <v>46116</v>
          </cell>
          <cell r="F23">
            <v>23885</v>
          </cell>
          <cell r="G23" t="str">
            <v>drrisa@hotmail.com</v>
          </cell>
          <cell r="H23" t="str">
            <v>345-326-4790</v>
          </cell>
          <cell r="I23" t="str">
            <v>Cayman Islands</v>
          </cell>
          <cell r="K23" t="str">
            <v>WOMEN</v>
          </cell>
          <cell r="M23" t="str">
            <v>Digital Card and Physical Card with Emergency info</v>
          </cell>
          <cell r="N23" t="str">
            <v>Sara Shapiro</v>
          </cell>
          <cell r="O23" t="str">
            <v>1801-654-5011</v>
          </cell>
          <cell r="P23" t="str">
            <v>B+</v>
          </cell>
          <cell r="Q23" t="str">
            <v>Sulfa druga</v>
          </cell>
          <cell r="S23" t="str">
            <v>Checked</v>
          </cell>
          <cell r="T23" t="str">
            <v>N</v>
          </cell>
          <cell r="U23" t="str">
            <v>Y</v>
          </cell>
          <cell r="V23" t="str">
            <v>Y</v>
          </cell>
          <cell r="W23" t="str">
            <v>N</v>
          </cell>
          <cell r="X23" t="str">
            <v>Yes</v>
          </cell>
          <cell r="Y23">
            <v>100</v>
          </cell>
          <cell r="Z23">
            <v>100</v>
          </cell>
          <cell r="AA23">
            <v>0</v>
          </cell>
          <cell r="AB23">
            <v>46119</v>
          </cell>
        </row>
        <row r="24">
          <cell r="A24" t="str">
            <v>Benjamin</v>
          </cell>
          <cell r="B24" t="str">
            <v>Reid</v>
          </cell>
          <cell r="C24">
            <v>22</v>
          </cell>
          <cell r="D24" t="str">
            <v>0522</v>
          </cell>
          <cell r="E24">
            <v>46116</v>
          </cell>
          <cell r="F24">
            <v>30677</v>
          </cell>
          <cell r="G24" t="str">
            <v>benjamin.reid@thecatalystgroup.com</v>
          </cell>
          <cell r="H24" t="str">
            <v>345-916-4510</v>
          </cell>
          <cell r="I24" t="str">
            <v>Cayman Islands</v>
          </cell>
          <cell r="J24" t="str">
            <v>N4S</v>
          </cell>
          <cell r="K24" t="str">
            <v>CAT 3</v>
          </cell>
          <cell r="M24" t="str">
            <v>Digital Card Only</v>
          </cell>
          <cell r="T24" t="str">
            <v>N</v>
          </cell>
          <cell r="U24" t="str">
            <v>No</v>
          </cell>
          <cell r="V24" t="str">
            <v>Y</v>
          </cell>
          <cell r="W24" t="str">
            <v>N</v>
          </cell>
          <cell r="X24" t="str">
            <v>Yes</v>
          </cell>
          <cell r="Y24">
            <v>100</v>
          </cell>
          <cell r="Z24">
            <v>100</v>
          </cell>
          <cell r="AA24">
            <v>0</v>
          </cell>
          <cell r="AB24">
            <v>46119</v>
          </cell>
        </row>
        <row r="25">
          <cell r="A25" t="str">
            <v>Chester</v>
          </cell>
          <cell r="B25" t="str">
            <v>Hurlston</v>
          </cell>
          <cell r="C25">
            <v>23</v>
          </cell>
          <cell r="D25" t="str">
            <v>0523</v>
          </cell>
          <cell r="E25">
            <v>46116</v>
          </cell>
          <cell r="F25">
            <v>30321</v>
          </cell>
          <cell r="G25" t="str">
            <v>chester.hurlston@hotmail.com</v>
          </cell>
          <cell r="H25" t="str">
            <v>345-925-1914</v>
          </cell>
          <cell r="I25" t="str">
            <v>Cayman Islands</v>
          </cell>
          <cell r="J25" t="str">
            <v>None</v>
          </cell>
          <cell r="K25" t="str">
            <v>CAT 3</v>
          </cell>
          <cell r="L25">
            <v>306</v>
          </cell>
          <cell r="M25" t="str">
            <v>Digital Card Only</v>
          </cell>
          <cell r="N25" t="str">
            <v>Laura Hurlston</v>
          </cell>
          <cell r="O25" t="str">
            <v>1345-926-9762</v>
          </cell>
          <cell r="S25" t="str">
            <v>Checked</v>
          </cell>
          <cell r="T25" t="str">
            <v>N</v>
          </cell>
          <cell r="U25" t="str">
            <v>No</v>
          </cell>
          <cell r="V25" t="str">
            <v>Y</v>
          </cell>
          <cell r="W25" t="str">
            <v>N</v>
          </cell>
          <cell r="X25" t="str">
            <v>Yes</v>
          </cell>
          <cell r="Y25">
            <v>100</v>
          </cell>
          <cell r="Z25">
            <v>100</v>
          </cell>
          <cell r="AA25">
            <v>0</v>
          </cell>
          <cell r="AB25">
            <v>46140</v>
          </cell>
        </row>
        <row r="26">
          <cell r="A26" t="str">
            <v>Edrick</v>
          </cell>
          <cell r="B26" t="str">
            <v>Vernon</v>
          </cell>
          <cell r="C26">
            <v>46</v>
          </cell>
          <cell r="D26" t="str">
            <v>0546</v>
          </cell>
          <cell r="E26">
            <v>46147</v>
          </cell>
          <cell r="F26">
            <v>31766</v>
          </cell>
          <cell r="G26" t="str">
            <v>djfross345@gmail.com</v>
          </cell>
          <cell r="H26" t="str">
            <v>1345-928-6908</v>
          </cell>
          <cell r="I26" t="str">
            <v>Cayman Islands</v>
          </cell>
          <cell r="J26" t="str">
            <v>Pork n Beans</v>
          </cell>
          <cell r="K26" t="str">
            <v>CAT 4</v>
          </cell>
          <cell r="L26">
            <v>402</v>
          </cell>
          <cell r="M26" t="str">
            <v>Digital Card Only</v>
          </cell>
          <cell r="N26" t="str">
            <v>Kelly Gayle</v>
          </cell>
          <cell r="O26" t="str">
            <v>1345-928-1113</v>
          </cell>
          <cell r="R26" t="str">
            <v>Checked</v>
          </cell>
          <cell r="S26" t="str">
            <v>Checked</v>
          </cell>
          <cell r="T26" t="str">
            <v>N</v>
          </cell>
          <cell r="U26" t="str">
            <v>N</v>
          </cell>
          <cell r="V26" t="str">
            <v>Y</v>
          </cell>
          <cell r="W26" t="str">
            <v>N</v>
          </cell>
          <cell r="X26" t="str">
            <v>Yes</v>
          </cell>
          <cell r="Y26">
            <v>100</v>
          </cell>
          <cell r="Z26">
            <v>100</v>
          </cell>
          <cell r="AA26">
            <v>0</v>
          </cell>
          <cell r="AB26">
            <v>46150</v>
          </cell>
        </row>
        <row r="27">
          <cell r="A27" t="str">
            <v>Sacha</v>
          </cell>
          <cell r="B27" t="str">
            <v>Tibbetts</v>
          </cell>
          <cell r="C27">
            <v>25</v>
          </cell>
          <cell r="D27" t="str">
            <v>0525</v>
          </cell>
          <cell r="E27">
            <v>46118</v>
          </cell>
          <cell r="F27">
            <v>27733</v>
          </cell>
          <cell r="G27" t="str">
            <v>sacha@tibbetts.ky</v>
          </cell>
          <cell r="H27" t="str">
            <v>345-925-7223</v>
          </cell>
          <cell r="I27" t="str">
            <v>Cayman Islands</v>
          </cell>
          <cell r="K27" t="str">
            <v>SUPER MASTERS</v>
          </cell>
          <cell r="L27" t="str">
            <v>S02</v>
          </cell>
          <cell r="M27" t="str">
            <v>Digital Card Only</v>
          </cell>
          <cell r="S27" t="str">
            <v>Checked</v>
          </cell>
          <cell r="T27" t="str">
            <v>N</v>
          </cell>
          <cell r="U27" t="str">
            <v>No</v>
          </cell>
          <cell r="V27" t="str">
            <v>Y</v>
          </cell>
          <cell r="W27" t="str">
            <v>N</v>
          </cell>
          <cell r="X27" t="str">
            <v>Yes</v>
          </cell>
          <cell r="Y27">
            <v>100</v>
          </cell>
          <cell r="Z27">
            <v>100</v>
          </cell>
          <cell r="AA27">
            <v>0</v>
          </cell>
          <cell r="AB27">
            <v>46119</v>
          </cell>
        </row>
        <row r="28">
          <cell r="A28" t="str">
            <v>Thomas</v>
          </cell>
          <cell r="B28" t="str">
            <v>Horsburgh</v>
          </cell>
          <cell r="C28">
            <v>26</v>
          </cell>
          <cell r="D28" t="str">
            <v>0526</v>
          </cell>
          <cell r="E28">
            <v>46118</v>
          </cell>
          <cell r="F28">
            <v>33313</v>
          </cell>
          <cell r="G28" t="str">
            <v>horsburgh.chiro@gmail.com</v>
          </cell>
          <cell r="H28" t="str">
            <v>345-938-0391</v>
          </cell>
          <cell r="I28" t="str">
            <v>United Kingdom</v>
          </cell>
          <cell r="J28" t="str">
            <v>Cayman Cycling</v>
          </cell>
          <cell r="K28" t="str">
            <v>CAT 1</v>
          </cell>
          <cell r="L28">
            <v>108</v>
          </cell>
          <cell r="M28" t="str">
            <v>Digital Card Only</v>
          </cell>
          <cell r="N28" t="str">
            <v>Diana Narvaez</v>
          </cell>
          <cell r="O28" t="str">
            <v>1345-938-0391</v>
          </cell>
          <cell r="S28" t="str">
            <v>Checked</v>
          </cell>
          <cell r="T28" t="str">
            <v>N</v>
          </cell>
          <cell r="U28" t="str">
            <v>No</v>
          </cell>
          <cell r="V28" t="str">
            <v>Y</v>
          </cell>
          <cell r="W28" t="str">
            <v>N</v>
          </cell>
          <cell r="X28" t="str">
            <v>Yes</v>
          </cell>
          <cell r="Y28">
            <v>100</v>
          </cell>
          <cell r="Z28">
            <v>100</v>
          </cell>
          <cell r="AA28">
            <v>0</v>
          </cell>
          <cell r="AB28">
            <v>46116</v>
          </cell>
        </row>
        <row r="29">
          <cell r="A29" t="str">
            <v>David G</v>
          </cell>
          <cell r="B29" t="str">
            <v>Grosshans</v>
          </cell>
          <cell r="C29">
            <v>27</v>
          </cell>
          <cell r="D29" t="str">
            <v>0527</v>
          </cell>
          <cell r="E29">
            <v>46125</v>
          </cell>
          <cell r="F29">
            <v>28048</v>
          </cell>
          <cell r="G29" t="str">
            <v>davidgrosshans@gmail.com</v>
          </cell>
          <cell r="H29" t="str">
            <v>1345-516-3522</v>
          </cell>
          <cell r="I29" t="str">
            <v>Germany</v>
          </cell>
          <cell r="J29" t="str">
            <v>Cayman Cycling</v>
          </cell>
          <cell r="K29" t="str">
            <v>SUPER MASTERS</v>
          </cell>
          <cell r="L29" t="str">
            <v>S01</v>
          </cell>
          <cell r="M29" t="str">
            <v>Digital Card and Physical Card with Emergency info</v>
          </cell>
          <cell r="N29" t="str">
            <v>Joanne Ottaway</v>
          </cell>
          <cell r="O29" t="str">
            <v>1345-516-3523</v>
          </cell>
          <cell r="P29" t="str">
            <v>AB+</v>
          </cell>
          <cell r="Q29" t="str">
            <v>none</v>
          </cell>
          <cell r="S29" t="str">
            <v>Checked</v>
          </cell>
          <cell r="T29" t="str">
            <v>N</v>
          </cell>
          <cell r="U29" t="str">
            <v>No</v>
          </cell>
          <cell r="V29" t="str">
            <v>Y</v>
          </cell>
          <cell r="W29" t="str">
            <v>N</v>
          </cell>
          <cell r="X29" t="str">
            <v>Yes</v>
          </cell>
          <cell r="Y29">
            <v>100</v>
          </cell>
          <cell r="Z29">
            <v>100</v>
          </cell>
          <cell r="AA29">
            <v>0</v>
          </cell>
          <cell r="AB29">
            <v>46133</v>
          </cell>
        </row>
        <row r="30">
          <cell r="A30" t="str">
            <v>James</v>
          </cell>
          <cell r="B30" t="str">
            <v>Bailey</v>
          </cell>
          <cell r="C30">
            <v>28</v>
          </cell>
          <cell r="D30" t="str">
            <v>0528</v>
          </cell>
          <cell r="E30">
            <v>46120</v>
          </cell>
          <cell r="F30">
            <v>27426</v>
          </cell>
          <cell r="G30" t="str">
            <v>oldbailey@hotmail.com</v>
          </cell>
          <cell r="H30" t="str">
            <v>'+44 7813 675928</v>
          </cell>
          <cell r="I30" t="str">
            <v>United Kingdom</v>
          </cell>
          <cell r="K30" t="str">
            <v>SUPER MASTERS</v>
          </cell>
          <cell r="M30" t="str">
            <v>Digital Card Only</v>
          </cell>
          <cell r="S30" t="str">
            <v>Checked</v>
          </cell>
          <cell r="T30" t="str">
            <v>N</v>
          </cell>
          <cell r="U30" t="str">
            <v>No</v>
          </cell>
          <cell r="V30" t="str">
            <v>Y</v>
          </cell>
          <cell r="W30" t="str">
            <v>N</v>
          </cell>
          <cell r="X30" t="str">
            <v>Yes</v>
          </cell>
          <cell r="Y30">
            <v>100</v>
          </cell>
          <cell r="AA30">
            <v>100</v>
          </cell>
        </row>
        <row r="31">
          <cell r="A31" t="str">
            <v>Lionel</v>
          </cell>
          <cell r="B31" t="str">
            <v>Durrant</v>
          </cell>
          <cell r="C31">
            <v>29</v>
          </cell>
          <cell r="D31" t="str">
            <v>0529</v>
          </cell>
          <cell r="E31">
            <v>46125</v>
          </cell>
          <cell r="F31">
            <v>31337</v>
          </cell>
          <cell r="G31" t="str">
            <v>lionz876@gmail.com</v>
          </cell>
          <cell r="H31" t="str">
            <v>345-929-8249</v>
          </cell>
          <cell r="I31" t="str">
            <v>Jamaica</v>
          </cell>
          <cell r="K31" t="str">
            <v>CAT 2</v>
          </cell>
          <cell r="L31">
            <v>204</v>
          </cell>
          <cell r="M31" t="str">
            <v>Digital Card Only</v>
          </cell>
          <cell r="N31" t="str">
            <v>Nicole Durrant</v>
          </cell>
          <cell r="O31" t="str">
            <v>1345-917-6888</v>
          </cell>
          <cell r="S31" t="str">
            <v>Checked</v>
          </cell>
          <cell r="T31" t="str">
            <v>N</v>
          </cell>
          <cell r="U31" t="str">
            <v>Y</v>
          </cell>
          <cell r="V31" t="str">
            <v>Y</v>
          </cell>
          <cell r="W31" t="str">
            <v>N</v>
          </cell>
          <cell r="X31" t="str">
            <v>Yes</v>
          </cell>
          <cell r="Y31">
            <v>100</v>
          </cell>
          <cell r="Z31">
            <v>100</v>
          </cell>
          <cell r="AA31">
            <v>0</v>
          </cell>
          <cell r="AB31">
            <v>46141</v>
          </cell>
        </row>
        <row r="32">
          <cell r="A32" t="str">
            <v>Brent</v>
          </cell>
          <cell r="B32" t="str">
            <v>Mclean</v>
          </cell>
          <cell r="C32">
            <v>30</v>
          </cell>
          <cell r="D32" t="str">
            <v>0530</v>
          </cell>
          <cell r="E32">
            <v>46125</v>
          </cell>
          <cell r="F32">
            <v>23490</v>
          </cell>
          <cell r="G32" t="str">
            <v>kalabbra@gmail.com</v>
          </cell>
          <cell r="H32" t="str">
            <v>345-926-4040</v>
          </cell>
          <cell r="I32" t="str">
            <v>Cayman Islands</v>
          </cell>
          <cell r="K32" t="str">
            <v>MASTERS</v>
          </cell>
          <cell r="M32" t="str">
            <v>Digital Card Only</v>
          </cell>
          <cell r="S32" t="str">
            <v>Checked</v>
          </cell>
          <cell r="T32" t="str">
            <v>N</v>
          </cell>
          <cell r="U32" t="str">
            <v>N</v>
          </cell>
          <cell r="V32" t="str">
            <v>Y</v>
          </cell>
          <cell r="W32" t="str">
            <v>N</v>
          </cell>
          <cell r="X32" t="str">
            <v>Yes</v>
          </cell>
          <cell r="Y32">
            <v>100</v>
          </cell>
          <cell r="Z32">
            <v>100</v>
          </cell>
          <cell r="AA32">
            <v>0</v>
          </cell>
          <cell r="AB32">
            <v>46125</v>
          </cell>
        </row>
        <row r="33">
          <cell r="A33" t="str">
            <v>Harley</v>
          </cell>
          <cell r="B33" t="str">
            <v>Bennett</v>
          </cell>
          <cell r="F33">
            <v>32960</v>
          </cell>
          <cell r="G33" t="str">
            <v>harleyb45@icloud.com</v>
          </cell>
          <cell r="H33" t="str">
            <v>'+13459391166</v>
          </cell>
          <cell r="I33" t="str">
            <v>Cayman Islands</v>
          </cell>
          <cell r="K33" t="str">
            <v>CAT 4</v>
          </cell>
          <cell r="L33">
            <v>403</v>
          </cell>
          <cell r="N33" t="str">
            <v>Drean Ebanks</v>
          </cell>
          <cell r="O33" t="str">
            <v>1345-929-1527</v>
          </cell>
        </row>
        <row r="34">
          <cell r="A34" t="str">
            <v>Kerry</v>
          </cell>
          <cell r="B34" t="str">
            <v>Glanfield</v>
          </cell>
          <cell r="C34">
            <v>32</v>
          </cell>
          <cell r="D34" t="str">
            <v>0532</v>
          </cell>
          <cell r="E34">
            <v>46127</v>
          </cell>
          <cell r="F34">
            <v>30397</v>
          </cell>
          <cell r="G34" t="str">
            <v>kerryglanfield@icloud.com</v>
          </cell>
          <cell r="H34" t="str">
            <v>1345-326-5082</v>
          </cell>
          <cell r="I34" t="str">
            <v>United Kingdom</v>
          </cell>
          <cell r="K34" t="str">
            <v>WOMEN</v>
          </cell>
          <cell r="L34" t="str">
            <v>W02</v>
          </cell>
          <cell r="M34" t="str">
            <v>Digital Card and Physical Card with Emergency info</v>
          </cell>
          <cell r="N34" t="str">
            <v>Phillip Campbell</v>
          </cell>
          <cell r="O34" t="str">
            <v>1345-936-3130</v>
          </cell>
          <cell r="P34" t="str">
            <v>O+</v>
          </cell>
          <cell r="S34" t="str">
            <v>Checked</v>
          </cell>
          <cell r="T34" t="str">
            <v>N</v>
          </cell>
          <cell r="U34" t="str">
            <v>Y</v>
          </cell>
          <cell r="V34" t="str">
            <v>Y</v>
          </cell>
          <cell r="W34" t="str">
            <v>N</v>
          </cell>
          <cell r="X34" t="str">
            <v>Yes</v>
          </cell>
          <cell r="Y34">
            <v>100</v>
          </cell>
          <cell r="Z34">
            <v>100</v>
          </cell>
          <cell r="AA34">
            <v>0</v>
          </cell>
          <cell r="AB34">
            <v>46127</v>
          </cell>
        </row>
        <row r="35">
          <cell r="A35" t="str">
            <v>MacDonald</v>
          </cell>
          <cell r="B35" t="str">
            <v>Machingura</v>
          </cell>
          <cell r="C35">
            <v>33</v>
          </cell>
          <cell r="D35" t="str">
            <v>0533</v>
          </cell>
          <cell r="E35">
            <v>46131</v>
          </cell>
          <cell r="F35">
            <v>29190</v>
          </cell>
          <cell r="G35" t="str">
            <v>macdonaldmachingura@gmail.com</v>
          </cell>
          <cell r="H35" t="str">
            <v>345-327-2140</v>
          </cell>
          <cell r="I35" t="str">
            <v>Cayman Islands</v>
          </cell>
          <cell r="J35" t="str">
            <v>Self</v>
          </cell>
          <cell r="K35" t="str">
            <v>CAT 2</v>
          </cell>
          <cell r="L35">
            <v>202</v>
          </cell>
          <cell r="M35" t="str">
            <v>Digital Card and Physical Card with Emergency info</v>
          </cell>
          <cell r="N35" t="str">
            <v>Clare Caldwell</v>
          </cell>
          <cell r="O35" t="str">
            <v>1345-327-2155</v>
          </cell>
          <cell r="P35" t="str">
            <v>O</v>
          </cell>
          <cell r="Q35" t="str">
            <v>None</v>
          </cell>
          <cell r="S35" t="str">
            <v>Checked</v>
          </cell>
          <cell r="T35" t="str">
            <v>N</v>
          </cell>
          <cell r="U35" t="str">
            <v>No</v>
          </cell>
          <cell r="V35" t="str">
            <v>Y</v>
          </cell>
          <cell r="W35" t="str">
            <v>N</v>
          </cell>
          <cell r="X35" t="str">
            <v>Yes</v>
          </cell>
          <cell r="Y35">
            <v>100</v>
          </cell>
          <cell r="Z35">
            <v>100</v>
          </cell>
          <cell r="AA35">
            <v>0</v>
          </cell>
          <cell r="AB35">
            <v>46138</v>
          </cell>
        </row>
        <row r="36">
          <cell r="A36" t="str">
            <v>Jake</v>
          </cell>
          <cell r="B36" t="str">
            <v>Fagan</v>
          </cell>
          <cell r="C36">
            <v>34</v>
          </cell>
          <cell r="D36" t="str">
            <v>0534</v>
          </cell>
          <cell r="E36">
            <v>46134</v>
          </cell>
          <cell r="F36">
            <v>39385</v>
          </cell>
          <cell r="G36" t="str">
            <v>jakedfagan@gmail.com</v>
          </cell>
          <cell r="H36" t="str">
            <v>345-525-2460</v>
          </cell>
          <cell r="I36" t="str">
            <v>Cayman Islands</v>
          </cell>
          <cell r="K36" t="str">
            <v>CAT 4</v>
          </cell>
          <cell r="L36">
            <v>404</v>
          </cell>
          <cell r="M36" t="str">
            <v>Digital Card Only</v>
          </cell>
          <cell r="N36" t="str">
            <v>Leigh Fagan</v>
          </cell>
          <cell r="O36" t="str">
            <v>1345-525-9591</v>
          </cell>
          <cell r="S36" t="str">
            <v>Checked</v>
          </cell>
          <cell r="T36" t="str">
            <v>N</v>
          </cell>
          <cell r="U36" t="str">
            <v>No</v>
          </cell>
          <cell r="V36" t="str">
            <v>Y</v>
          </cell>
          <cell r="W36" t="str">
            <v>N</v>
          </cell>
          <cell r="X36" t="str">
            <v>Yes</v>
          </cell>
          <cell r="Y36">
            <v>100</v>
          </cell>
          <cell r="Z36">
            <v>100</v>
          </cell>
          <cell r="AA36">
            <v>0</v>
          </cell>
          <cell r="AB36">
            <v>46135</v>
          </cell>
        </row>
        <row r="37">
          <cell r="A37" t="str">
            <v>Carl</v>
          </cell>
          <cell r="B37" t="str">
            <v>Morgan</v>
          </cell>
          <cell r="C37">
            <v>54</v>
          </cell>
          <cell r="D37" t="str">
            <v>0554</v>
          </cell>
          <cell r="E37">
            <v>46156</v>
          </cell>
          <cell r="F37">
            <v>31649</v>
          </cell>
          <cell r="G37" t="str">
            <v>carlmorgan12@gmail.com</v>
          </cell>
          <cell r="H37" t="str">
            <v>1345-342-1270</v>
          </cell>
          <cell r="I37" t="str">
            <v>Cayman Islands</v>
          </cell>
          <cell r="K37" t="str">
            <v>CAT 4</v>
          </cell>
          <cell r="L37">
            <v>405</v>
          </cell>
          <cell r="M37" t="str">
            <v>Digital Card Only</v>
          </cell>
          <cell r="N37" t="str">
            <v>Georgi-Ann Morgan</v>
          </cell>
          <cell r="O37" t="str">
            <v>1345-924-7276</v>
          </cell>
          <cell r="T37" t="str">
            <v>N</v>
          </cell>
          <cell r="U37" t="str">
            <v>No</v>
          </cell>
          <cell r="V37" t="str">
            <v>Y</v>
          </cell>
          <cell r="W37" t="str">
            <v>N</v>
          </cell>
          <cell r="X37" t="str">
            <v>Yes</v>
          </cell>
          <cell r="Y37">
            <v>100</v>
          </cell>
          <cell r="Z37">
            <v>100</v>
          </cell>
          <cell r="AA37">
            <v>0</v>
          </cell>
          <cell r="AB37">
            <v>46156</v>
          </cell>
        </row>
        <row r="38">
          <cell r="A38" t="str">
            <v>Greg</v>
          </cell>
          <cell r="B38" t="str">
            <v>Bermosky</v>
          </cell>
          <cell r="C38">
            <v>36</v>
          </cell>
          <cell r="D38" t="str">
            <v>0536</v>
          </cell>
          <cell r="E38">
            <v>46136</v>
          </cell>
          <cell r="F38">
            <v>33962</v>
          </cell>
          <cell r="G38" t="str">
            <v>bermosky14@gmail.com</v>
          </cell>
          <cell r="H38" t="str">
            <v>345-329-3811</v>
          </cell>
          <cell r="I38" t="str">
            <v>South Africa</v>
          </cell>
          <cell r="K38" t="str">
            <v>CAT 3</v>
          </cell>
          <cell r="L38">
            <v>302</v>
          </cell>
          <cell r="M38" t="str">
            <v>Digital Card and Physical</v>
          </cell>
          <cell r="N38" t="str">
            <v>Alex Potts</v>
          </cell>
          <cell r="O38" t="str">
            <v>1345-928-2082</v>
          </cell>
          <cell r="P38" t="str">
            <v>O+</v>
          </cell>
          <cell r="Q38" t="str">
            <v>None</v>
          </cell>
          <cell r="S38" t="str">
            <v>Checked</v>
          </cell>
          <cell r="T38" t="str">
            <v>N</v>
          </cell>
          <cell r="U38" t="str">
            <v>No</v>
          </cell>
          <cell r="V38" t="str">
            <v>Y</v>
          </cell>
          <cell r="W38" t="str">
            <v>N</v>
          </cell>
          <cell r="X38" t="str">
            <v>Yes</v>
          </cell>
          <cell r="Y38">
            <v>100</v>
          </cell>
          <cell r="Z38">
            <v>100</v>
          </cell>
          <cell r="AA38">
            <v>0</v>
          </cell>
          <cell r="AB38">
            <v>46151</v>
          </cell>
        </row>
        <row r="39">
          <cell r="A39" t="str">
            <v>Stephen</v>
          </cell>
          <cell r="B39" t="str">
            <v>Gould</v>
          </cell>
          <cell r="C39">
            <v>37</v>
          </cell>
          <cell r="D39" t="str">
            <v>0537</v>
          </cell>
          <cell r="E39">
            <v>46137</v>
          </cell>
          <cell r="F39">
            <v>29577</v>
          </cell>
          <cell r="G39" t="str">
            <v>stevegould80@gmail.com</v>
          </cell>
          <cell r="H39" t="str">
            <v>345-325-8732</v>
          </cell>
          <cell r="I39" t="str">
            <v>United Kingdom</v>
          </cell>
          <cell r="K39" t="str">
            <v>CAT 3</v>
          </cell>
          <cell r="L39">
            <v>304</v>
          </cell>
          <cell r="N39" t="str">
            <v>Zoe Gould</v>
          </cell>
          <cell r="O39" t="str">
            <v>1345-325-8732</v>
          </cell>
          <cell r="T39" t="str">
            <v>N</v>
          </cell>
          <cell r="U39" t="str">
            <v>No</v>
          </cell>
          <cell r="V39" t="str">
            <v>Y</v>
          </cell>
          <cell r="W39" t="str">
            <v>N</v>
          </cell>
          <cell r="X39" t="str">
            <v>Yes</v>
          </cell>
          <cell r="Y39">
            <v>100</v>
          </cell>
          <cell r="Z39">
            <v>100</v>
          </cell>
          <cell r="AA39">
            <v>0</v>
          </cell>
          <cell r="AB39">
            <v>46136</v>
          </cell>
        </row>
        <row r="40">
          <cell r="A40" t="str">
            <v>Sheldon</v>
          </cell>
          <cell r="B40" t="str">
            <v>Anderson</v>
          </cell>
          <cell r="C40">
            <v>38</v>
          </cell>
          <cell r="D40" t="str">
            <v>ara</v>
          </cell>
          <cell r="E40">
            <v>46136</v>
          </cell>
          <cell r="F40">
            <v>25220</v>
          </cell>
          <cell r="G40" t="str">
            <v>sheldonbikes@candw.ky</v>
          </cell>
          <cell r="H40" t="str">
            <v>345-936-8385</v>
          </cell>
          <cell r="I40" t="str">
            <v>Cayman Islands</v>
          </cell>
          <cell r="K40" t="str">
            <v>SUPER MASTERS</v>
          </cell>
          <cell r="L40" t="str">
            <v>S03</v>
          </cell>
          <cell r="M40" t="str">
            <v>Digital Card and Physical Card with Emergency info</v>
          </cell>
          <cell r="N40" t="str">
            <v>Holly Ann</v>
          </cell>
          <cell r="O40" t="str">
            <v>1345-926-8385</v>
          </cell>
          <cell r="P40" t="str">
            <v>AB</v>
          </cell>
          <cell r="Q40" t="str">
            <v>CIPRO</v>
          </cell>
          <cell r="S40" t="str">
            <v>Checked</v>
          </cell>
          <cell r="T40" t="str">
            <v>N</v>
          </cell>
          <cell r="U40" t="str">
            <v>N</v>
          </cell>
          <cell r="V40" t="str">
            <v>Y</v>
          </cell>
          <cell r="W40" t="str">
            <v>N</v>
          </cell>
          <cell r="X40" t="str">
            <v>Yes</v>
          </cell>
          <cell r="Y40">
            <v>100</v>
          </cell>
          <cell r="Z40">
            <v>100</v>
          </cell>
          <cell r="AA40">
            <v>0</v>
          </cell>
          <cell r="AB40">
            <v>46137</v>
          </cell>
        </row>
        <row r="41">
          <cell r="A41" t="str">
            <v>Rhys</v>
          </cell>
          <cell r="B41" t="str">
            <v>Ebanks</v>
          </cell>
          <cell r="C41">
            <v>39</v>
          </cell>
          <cell r="D41" t="str">
            <v>0539</v>
          </cell>
          <cell r="E41">
            <v>46137</v>
          </cell>
          <cell r="F41">
            <v>29154</v>
          </cell>
          <cell r="G41" t="str">
            <v>rcapone18@gmail.com</v>
          </cell>
          <cell r="H41" t="str">
            <v>345-328-1818</v>
          </cell>
          <cell r="I41" t="str">
            <v>Cayman Islands</v>
          </cell>
          <cell r="K41" t="str">
            <v>MASTERS</v>
          </cell>
          <cell r="L41" t="str">
            <v>M05</v>
          </cell>
          <cell r="M41" t="str">
            <v>Digital Card Only</v>
          </cell>
          <cell r="N41" t="str">
            <v>Sasha Ebanks</v>
          </cell>
          <cell r="O41" t="str">
            <v>1345-525-1818</v>
          </cell>
          <cell r="S41" t="str">
            <v>Checked</v>
          </cell>
          <cell r="T41" t="str">
            <v>N</v>
          </cell>
          <cell r="U41" t="str">
            <v>No</v>
          </cell>
          <cell r="V41" t="str">
            <v>Y</v>
          </cell>
          <cell r="W41" t="str">
            <v>N</v>
          </cell>
          <cell r="X41" t="str">
            <v>Yes</v>
          </cell>
          <cell r="Y41">
            <v>100</v>
          </cell>
          <cell r="Z41">
            <v>100</v>
          </cell>
          <cell r="AA41">
            <v>0</v>
          </cell>
          <cell r="AB41">
            <v>46137</v>
          </cell>
        </row>
        <row r="42">
          <cell r="A42" t="str">
            <v>Edison</v>
          </cell>
          <cell r="B42" t="str">
            <v>Jackson</v>
          </cell>
          <cell r="C42">
            <v>40</v>
          </cell>
          <cell r="D42" t="str">
            <v>0540</v>
          </cell>
          <cell r="E42">
            <v>46137</v>
          </cell>
          <cell r="F42">
            <v>29875</v>
          </cell>
          <cell r="G42" t="str">
            <v>edisonjackson@hotmail.com</v>
          </cell>
          <cell r="H42" t="str">
            <v>345-325-6004</v>
          </cell>
          <cell r="I42" t="str">
            <v>Cayman Islands</v>
          </cell>
          <cell r="K42" t="str">
            <v>CAT 2</v>
          </cell>
          <cell r="L42">
            <v>208</v>
          </cell>
          <cell r="M42" t="str">
            <v>Digital Card and Physical Card with Emergency info</v>
          </cell>
          <cell r="N42" t="str">
            <v>Olivia Benjamin-Jackson</v>
          </cell>
          <cell r="O42" t="str">
            <v>1345-929-7318</v>
          </cell>
          <cell r="P42" t="str">
            <v>O+</v>
          </cell>
          <cell r="Q42" t="str">
            <v>None</v>
          </cell>
          <cell r="S42" t="str">
            <v>Checked</v>
          </cell>
          <cell r="T42" t="str">
            <v>N</v>
          </cell>
          <cell r="U42" t="str">
            <v>N</v>
          </cell>
          <cell r="V42" t="str">
            <v>Y</v>
          </cell>
          <cell r="W42" t="str">
            <v>N</v>
          </cell>
          <cell r="X42" t="str">
            <v>Yes</v>
          </cell>
          <cell r="Y42">
            <v>100</v>
          </cell>
          <cell r="Z42">
            <v>100</v>
          </cell>
          <cell r="AA42">
            <v>0</v>
          </cell>
          <cell r="AB42">
            <v>46138</v>
          </cell>
        </row>
        <row r="43">
          <cell r="A43" t="str">
            <v>Carlos</v>
          </cell>
          <cell r="B43" t="str">
            <v>Vargas</v>
          </cell>
          <cell r="C43">
            <v>41</v>
          </cell>
          <cell r="D43" t="str">
            <v>0541</v>
          </cell>
          <cell r="E43">
            <v>46137</v>
          </cell>
          <cell r="F43">
            <v>28875</v>
          </cell>
          <cell r="G43" t="str">
            <v>jc.leivavargas@gmail.com</v>
          </cell>
          <cell r="H43" t="str">
            <v>345-327-7656</v>
          </cell>
          <cell r="I43" t="str">
            <v>Cayman Islands</v>
          </cell>
          <cell r="K43" t="str">
            <v>MASTERS</v>
          </cell>
          <cell r="L43" t="str">
            <v>M01</v>
          </cell>
          <cell r="N43" t="str">
            <v>Sue Greene</v>
          </cell>
          <cell r="O43" t="str">
            <v>1345-926-0316</v>
          </cell>
          <cell r="T43" t="str">
            <v>N</v>
          </cell>
          <cell r="U43" t="str">
            <v>No</v>
          </cell>
          <cell r="V43" t="str">
            <v>Y</v>
          </cell>
          <cell r="W43" t="str">
            <v>N</v>
          </cell>
          <cell r="X43" t="str">
            <v>Yes</v>
          </cell>
          <cell r="Y43">
            <v>100</v>
          </cell>
          <cell r="Z43">
            <v>100</v>
          </cell>
          <cell r="AA43">
            <v>0</v>
          </cell>
          <cell r="AB43">
            <v>46137</v>
          </cell>
        </row>
        <row r="44">
          <cell r="A44" t="str">
            <v>Shane</v>
          </cell>
          <cell r="B44" t="str">
            <v>Edwards</v>
          </cell>
          <cell r="C44">
            <v>42</v>
          </cell>
          <cell r="D44" t="str">
            <v>0542</v>
          </cell>
          <cell r="E44">
            <v>46138</v>
          </cell>
          <cell r="F44">
            <v>25585</v>
          </cell>
          <cell r="G44" t="str">
            <v>ecoridescayman@gmail.com</v>
          </cell>
          <cell r="H44" t="str">
            <v>345-939-0902</v>
          </cell>
          <cell r="I44" t="str">
            <v>Cayman Islands</v>
          </cell>
          <cell r="J44" t="str">
            <v>Sunride Cycling Crew/ ECO Rides Cayman</v>
          </cell>
          <cell r="K44" t="str">
            <v>SUPER MASTERS</v>
          </cell>
          <cell r="M44" t="str">
            <v>Digital Card and Physical Card with Emergency info</v>
          </cell>
          <cell r="N44" t="str">
            <v>Cardell McLaughlin</v>
          </cell>
          <cell r="O44" t="str">
            <v>1345-916-9053</v>
          </cell>
          <cell r="Q44" t="str">
            <v>None</v>
          </cell>
          <cell r="S44" t="str">
            <v>Checked</v>
          </cell>
          <cell r="T44" t="str">
            <v>N</v>
          </cell>
          <cell r="U44" t="str">
            <v>N</v>
          </cell>
          <cell r="V44" t="str">
            <v>Y</v>
          </cell>
          <cell r="W44" t="str">
            <v>N</v>
          </cell>
          <cell r="X44" t="str">
            <v>Yes</v>
          </cell>
          <cell r="Y44">
            <v>100</v>
          </cell>
          <cell r="Z44">
            <v>100</v>
          </cell>
          <cell r="AA44">
            <v>0</v>
          </cell>
          <cell r="AB44">
            <v>46138</v>
          </cell>
        </row>
        <row r="45">
          <cell r="A45" t="str">
            <v>Emily</v>
          </cell>
          <cell r="B45" t="str">
            <v>Clarke</v>
          </cell>
          <cell r="C45">
            <v>44</v>
          </cell>
          <cell r="D45" t="str">
            <v>0544</v>
          </cell>
          <cell r="E45">
            <v>46142</v>
          </cell>
          <cell r="F45">
            <v>33904</v>
          </cell>
          <cell r="G45" t="str">
            <v>emilyclarke660@gmail.com</v>
          </cell>
          <cell r="H45" t="str">
            <v>345-546-1655</v>
          </cell>
          <cell r="I45" t="str">
            <v>South Africa</v>
          </cell>
          <cell r="K45" t="str">
            <v>WOMEN</v>
          </cell>
          <cell r="L45" t="str">
            <v>W03</v>
          </cell>
          <cell r="M45" t="str">
            <v>Digital Card Only</v>
          </cell>
          <cell r="N45" t="str">
            <v>Craig</v>
          </cell>
          <cell r="O45" t="str">
            <v>2782-536-2388</v>
          </cell>
          <cell r="S45" t="str">
            <v>Checked</v>
          </cell>
          <cell r="T45" t="str">
            <v>N</v>
          </cell>
          <cell r="U45" t="str">
            <v>N</v>
          </cell>
          <cell r="V45" t="str">
            <v>Y</v>
          </cell>
          <cell r="W45" t="str">
            <v>N</v>
          </cell>
          <cell r="X45" t="str">
            <v>Yes</v>
          </cell>
          <cell r="Y45">
            <v>100</v>
          </cell>
          <cell r="Z45">
            <v>100</v>
          </cell>
          <cell r="AA45">
            <v>0</v>
          </cell>
        </row>
        <row r="46">
          <cell r="A46" t="str">
            <v>JOMAR</v>
          </cell>
          <cell r="B46" t="str">
            <v>Ventura</v>
          </cell>
          <cell r="C46">
            <v>18</v>
          </cell>
          <cell r="D46" t="str">
            <v>0518</v>
          </cell>
          <cell r="E46">
            <v>46111</v>
          </cell>
          <cell r="F46">
            <v>33774</v>
          </cell>
          <cell r="G46" t="str">
            <v>icecube.666@yahoo.com</v>
          </cell>
          <cell r="H46" t="str">
            <v>345-917-5270</v>
          </cell>
          <cell r="I46" t="str">
            <v>Phillipines</v>
          </cell>
          <cell r="J46" t="str">
            <v>Cayman Cycling</v>
          </cell>
          <cell r="K46" t="str">
            <v>CAT 4</v>
          </cell>
          <cell r="M46" t="str">
            <v>Digital Card Only</v>
          </cell>
          <cell r="T46" t="str">
            <v>N</v>
          </cell>
          <cell r="U46" t="str">
            <v>N</v>
          </cell>
          <cell r="V46" t="str">
            <v>Y</v>
          </cell>
          <cell r="W46" t="str">
            <v>N</v>
          </cell>
          <cell r="X46" t="str">
            <v>Yes</v>
          </cell>
          <cell r="Y46">
            <v>100</v>
          </cell>
          <cell r="AA46">
            <v>100</v>
          </cell>
        </row>
        <row r="47">
          <cell r="A47" t="str">
            <v>Chris P</v>
          </cell>
          <cell r="B47" t="str">
            <v>Allen</v>
          </cell>
          <cell r="C47">
            <v>24</v>
          </cell>
          <cell r="D47" t="str">
            <v>0524</v>
          </cell>
          <cell r="E47">
            <v>46116</v>
          </cell>
          <cell r="F47">
            <v>32789</v>
          </cell>
          <cell r="G47" t="str">
            <v>cristoff_1@hotmail.com</v>
          </cell>
          <cell r="H47" t="str">
            <v>345-939-1602</v>
          </cell>
          <cell r="I47" t="str">
            <v>Cayman Islands</v>
          </cell>
          <cell r="J47" t="str">
            <v>Fairway Structural Group</v>
          </cell>
          <cell r="K47" t="str">
            <v>CAT 4</v>
          </cell>
          <cell r="M47" t="str">
            <v>Digital Card Only</v>
          </cell>
          <cell r="S47" t="str">
            <v>Checked</v>
          </cell>
          <cell r="T47" t="str">
            <v>N</v>
          </cell>
          <cell r="U47" t="str">
            <v>No</v>
          </cell>
          <cell r="V47" t="str">
            <v>Y</v>
          </cell>
          <cell r="W47" t="str">
            <v>N</v>
          </cell>
          <cell r="X47" t="str">
            <v>Yes</v>
          </cell>
          <cell r="Y47">
            <v>100</v>
          </cell>
          <cell r="Z47">
            <v>100</v>
          </cell>
          <cell r="AA47">
            <v>0</v>
          </cell>
          <cell r="AB47">
            <v>46119</v>
          </cell>
        </row>
        <row r="48">
          <cell r="A48" t="str">
            <v>Liam</v>
          </cell>
          <cell r="B48" t="str">
            <v>Munn</v>
          </cell>
          <cell r="C48">
            <v>47</v>
          </cell>
          <cell r="D48" t="str">
            <v>0547</v>
          </cell>
          <cell r="E48">
            <v>46155</v>
          </cell>
          <cell r="F48">
            <v>31982</v>
          </cell>
          <cell r="G48" t="str">
            <v>liam_munn@hotmail.com</v>
          </cell>
          <cell r="H48" t="str">
            <v>1345-939-7414</v>
          </cell>
          <cell r="I48" t="str">
            <v>United Kingdom</v>
          </cell>
          <cell r="J48" t="str">
            <v>West Bay Cycling Club</v>
          </cell>
          <cell r="K48" t="str">
            <v>CAT 1</v>
          </cell>
          <cell r="L48">
            <v>105</v>
          </cell>
          <cell r="M48" t="str">
            <v>Digital Card Only</v>
          </cell>
          <cell r="T48" t="str">
            <v>N</v>
          </cell>
          <cell r="U48" t="str">
            <v>No</v>
          </cell>
          <cell r="V48" t="str">
            <v>Y</v>
          </cell>
          <cell r="W48" t="str">
            <v>N</v>
          </cell>
          <cell r="X48" t="str">
            <v>Y</v>
          </cell>
          <cell r="Y48">
            <v>100</v>
          </cell>
          <cell r="Z48">
            <v>100</v>
          </cell>
          <cell r="AA48">
            <v>0</v>
          </cell>
          <cell r="AB48">
            <v>46148</v>
          </cell>
        </row>
        <row r="49">
          <cell r="A49" t="str">
            <v>Pawal</v>
          </cell>
          <cell r="B49" t="str">
            <v>Plata</v>
          </cell>
          <cell r="C49">
            <v>48</v>
          </cell>
          <cell r="D49" t="str">
            <v>0548</v>
          </cell>
          <cell r="I49" t="str">
            <v>Poland</v>
          </cell>
          <cell r="T49" t="str">
            <v>N</v>
          </cell>
          <cell r="U49" t="str">
            <v>N</v>
          </cell>
          <cell r="V49" t="str">
            <v>Y</v>
          </cell>
          <cell r="W49" t="str">
            <v>N</v>
          </cell>
          <cell r="Y49">
            <v>100</v>
          </cell>
          <cell r="Z49">
            <v>100</v>
          </cell>
          <cell r="AA49">
            <v>0</v>
          </cell>
          <cell r="AB49">
            <v>46137</v>
          </cell>
        </row>
        <row r="50">
          <cell r="A50" t="str">
            <v>David</v>
          </cell>
          <cell r="B50" t="str">
            <v>Cottle</v>
          </cell>
          <cell r="C50">
            <v>49</v>
          </cell>
          <cell r="D50" t="str">
            <v>0549</v>
          </cell>
          <cell r="E50">
            <v>46151</v>
          </cell>
          <cell r="F50">
            <v>28794</v>
          </cell>
          <cell r="G50" t="str">
            <v>david.cottle@hotmail.co.uk</v>
          </cell>
          <cell r="H50" t="str">
            <v>+44-747-363-3386</v>
          </cell>
          <cell r="I50" t="str">
            <v>South Africa</v>
          </cell>
          <cell r="K50" t="str">
            <v>CAT 2</v>
          </cell>
          <cell r="L50">
            <v>207</v>
          </cell>
          <cell r="M50" t="str">
            <v>Digital Card and Physical Card with Emergency info</v>
          </cell>
          <cell r="N50" t="str">
            <v>Letitia Eyles</v>
          </cell>
          <cell r="O50" t="str">
            <v>1345-938-1911</v>
          </cell>
          <cell r="S50" t="str">
            <v>Checked</v>
          </cell>
          <cell r="T50" t="str">
            <v>N</v>
          </cell>
          <cell r="U50" t="str">
            <v>Y</v>
          </cell>
          <cell r="V50" t="str">
            <v>Y</v>
          </cell>
          <cell r="W50" t="str">
            <v>N</v>
          </cell>
          <cell r="X50" t="str">
            <v>Yes</v>
          </cell>
          <cell r="Y50">
            <v>100</v>
          </cell>
          <cell r="Z50">
            <v>100</v>
          </cell>
          <cell r="AA50">
            <v>0</v>
          </cell>
          <cell r="AB50">
            <v>46151</v>
          </cell>
        </row>
        <row r="51">
          <cell r="A51" t="str">
            <v>Devon</v>
          </cell>
          <cell r="B51" t="str">
            <v>Bailey</v>
          </cell>
          <cell r="C51">
            <v>50</v>
          </cell>
          <cell r="D51" t="str">
            <v>0550</v>
          </cell>
          <cell r="E51">
            <v>46151</v>
          </cell>
          <cell r="F51">
            <v>25133</v>
          </cell>
          <cell r="G51" t="str">
            <v>devon.rbailey@gmail.com</v>
          </cell>
          <cell r="H51" t="str">
            <v>1345-925-7468</v>
          </cell>
          <cell r="I51" t="str">
            <v>Cayman Islands</v>
          </cell>
          <cell r="K51" t="str">
            <v>SUPER MASTERS</v>
          </cell>
          <cell r="L51" t="str">
            <v>S09</v>
          </cell>
          <cell r="M51" t="str">
            <v>Digital Card and Physical Card with Emergency info</v>
          </cell>
          <cell r="N51" t="str">
            <v>Sharon Angella Bailey</v>
          </cell>
          <cell r="O51" t="str">
            <v>1345-325-5068</v>
          </cell>
          <cell r="P51" t="str">
            <v>O+</v>
          </cell>
          <cell r="Q51" t="str">
            <v>None</v>
          </cell>
          <cell r="T51" t="str">
            <v>N</v>
          </cell>
          <cell r="U51" t="str">
            <v>No</v>
          </cell>
          <cell r="V51" t="str">
            <v>Y</v>
          </cell>
          <cell r="W51" t="str">
            <v>N</v>
          </cell>
          <cell r="X51" t="str">
            <v>Yes</v>
          </cell>
          <cell r="Y51">
            <v>100</v>
          </cell>
          <cell r="AA51">
            <v>100</v>
          </cell>
        </row>
        <row r="52">
          <cell r="A52" t="str">
            <v>Jeremy V</v>
          </cell>
          <cell r="B52" t="str">
            <v>Solomon</v>
          </cell>
          <cell r="C52">
            <v>51</v>
          </cell>
          <cell r="D52" t="str">
            <v>0551</v>
          </cell>
          <cell r="E52">
            <v>46155</v>
          </cell>
          <cell r="F52">
            <v>28473</v>
          </cell>
          <cell r="G52" t="str">
            <v>positivethinkingpower101@gmail.com</v>
          </cell>
          <cell r="H52" t="str">
            <v>1345-924-8191</v>
          </cell>
          <cell r="I52" t="str">
            <v>Cayman Islands</v>
          </cell>
          <cell r="K52" t="str">
            <v>CAT 1</v>
          </cell>
          <cell r="L52">
            <v>103</v>
          </cell>
          <cell r="M52" t="str">
            <v>Digital card onlu</v>
          </cell>
          <cell r="N52" t="str">
            <v>Jaquan Solomon</v>
          </cell>
          <cell r="O52" t="str">
            <v>1345-922-5009</v>
          </cell>
          <cell r="T52" t="str">
            <v>N</v>
          </cell>
          <cell r="U52" t="str">
            <v>No</v>
          </cell>
          <cell r="V52" t="str">
            <v>Y</v>
          </cell>
          <cell r="W52" t="str">
            <v>N</v>
          </cell>
          <cell r="X52" t="str">
            <v>Y</v>
          </cell>
          <cell r="Y52">
            <v>100</v>
          </cell>
          <cell r="AA52">
            <v>100</v>
          </cell>
        </row>
        <row r="53">
          <cell r="A53" t="str">
            <v>Callum</v>
          </cell>
          <cell r="B53" t="str">
            <v>Theaker</v>
          </cell>
          <cell r="C53">
            <v>52</v>
          </cell>
          <cell r="D53" t="str">
            <v>0552</v>
          </cell>
          <cell r="E53">
            <v>46155</v>
          </cell>
          <cell r="F53">
            <v>36770</v>
          </cell>
          <cell r="G53" t="str">
            <v>callumtheaker001@gmail.com</v>
          </cell>
          <cell r="H53" t="str">
            <v>'+13459233420</v>
          </cell>
          <cell r="I53" t="str">
            <v>Cayman Islands</v>
          </cell>
          <cell r="K53" t="str">
            <v>CAT 3</v>
          </cell>
          <cell r="L53">
            <v>305</v>
          </cell>
          <cell r="M53" t="str">
            <v>Digital Card Only</v>
          </cell>
          <cell r="N53" t="str">
            <v>Lauren Hew</v>
          </cell>
          <cell r="O53" t="str">
            <v>1345-917-5501</v>
          </cell>
          <cell r="T53" t="str">
            <v>N</v>
          </cell>
          <cell r="U53" t="str">
            <v>No</v>
          </cell>
          <cell r="V53" t="str">
            <v>Y</v>
          </cell>
          <cell r="W53" t="str">
            <v>N</v>
          </cell>
          <cell r="X53" t="str">
            <v>Y</v>
          </cell>
          <cell r="Y53">
            <v>100</v>
          </cell>
          <cell r="Z53">
            <v>100</v>
          </cell>
          <cell r="AA53">
            <v>0</v>
          </cell>
        </row>
        <row r="54">
          <cell r="A54" t="str">
            <v>Brent C</v>
          </cell>
          <cell r="B54" t="str">
            <v>Cunha</v>
          </cell>
          <cell r="C54">
            <v>53</v>
          </cell>
          <cell r="D54" t="str">
            <v>0553</v>
          </cell>
          <cell r="E54">
            <v>46156</v>
          </cell>
          <cell r="F54">
            <v>25947</v>
          </cell>
          <cell r="G54" t="str">
            <v>bcunhajr@hotmail.com</v>
          </cell>
          <cell r="H54" t="str">
            <v>1345-938-6123</v>
          </cell>
          <cell r="I54" t="str">
            <v>Cayman Islands</v>
          </cell>
          <cell r="K54" t="str">
            <v>SUPER MASTERS</v>
          </cell>
          <cell r="L54" t="str">
            <v>S04</v>
          </cell>
          <cell r="M54" t="str">
            <v>Digital Card and Physical</v>
          </cell>
          <cell r="N54" t="str">
            <v>Shivoan Cunha</v>
          </cell>
          <cell r="O54" t="str">
            <v>1345-925-5199</v>
          </cell>
          <cell r="P54" t="str">
            <v>O-</v>
          </cell>
          <cell r="Q54" t="str">
            <v>None</v>
          </cell>
          <cell r="T54" t="str">
            <v>N</v>
          </cell>
          <cell r="U54" t="str">
            <v>No</v>
          </cell>
          <cell r="V54" t="str">
            <v>Y</v>
          </cell>
          <cell r="W54" t="str">
            <v>Y</v>
          </cell>
          <cell r="X54" t="str">
            <v>Y</v>
          </cell>
          <cell r="Y54">
            <v>100</v>
          </cell>
          <cell r="Z54">
            <v>0</v>
          </cell>
          <cell r="AA54">
            <v>100</v>
          </cell>
        </row>
        <row r="55">
          <cell r="A55" t="str">
            <v>Eric</v>
          </cell>
          <cell r="B55" t="str">
            <v>Green</v>
          </cell>
          <cell r="C55">
            <v>31</v>
          </cell>
          <cell r="D55" t="str">
            <v>0531</v>
          </cell>
          <cell r="E55">
            <v>46126</v>
          </cell>
          <cell r="F55">
            <v>30206</v>
          </cell>
          <cell r="G55" t="str">
            <v>g.eric45@yahoo.com</v>
          </cell>
          <cell r="H55" t="str">
            <v>345-926-8971</v>
          </cell>
          <cell r="I55" t="str">
            <v>Jamaica</v>
          </cell>
          <cell r="K55" t="str">
            <v>CAT 4</v>
          </cell>
          <cell r="L55">
            <v>407</v>
          </cell>
          <cell r="M55" t="str">
            <v>Digital Card Only</v>
          </cell>
          <cell r="N55" t="str">
            <v>Steven Stewart</v>
          </cell>
          <cell r="O55" t="str">
            <v>1345-324-5380</v>
          </cell>
          <cell r="S55" t="str">
            <v>Checked</v>
          </cell>
          <cell r="T55" t="str">
            <v>N</v>
          </cell>
          <cell r="U55" t="str">
            <v>Y</v>
          </cell>
          <cell r="V55" t="str">
            <v>Y</v>
          </cell>
          <cell r="W55" t="str">
            <v>N</v>
          </cell>
          <cell r="X55" t="str">
            <v>Yes</v>
          </cell>
          <cell r="Y55">
            <v>100</v>
          </cell>
          <cell r="Z55">
            <v>100</v>
          </cell>
          <cell r="AA55">
            <v>0</v>
          </cell>
          <cell r="AB55">
            <v>46164</v>
          </cell>
        </row>
        <row r="56">
          <cell r="A56" t="str">
            <v>Neville</v>
          </cell>
          <cell r="B56" t="str">
            <v>Morgan Jr</v>
          </cell>
          <cell r="C56">
            <v>55</v>
          </cell>
          <cell r="D56" t="str">
            <v>0555</v>
          </cell>
          <cell r="E56">
            <v>46157</v>
          </cell>
          <cell r="F56">
            <v>31237</v>
          </cell>
          <cell r="G56" t="str">
            <v>nrmcay@gmail.com</v>
          </cell>
          <cell r="H56" t="str">
            <v>1345-924-1562</v>
          </cell>
          <cell r="I56" t="str">
            <v>Cayman Islands</v>
          </cell>
          <cell r="K56" t="str">
            <v>CAT 2</v>
          </cell>
          <cell r="L56">
            <v>206</v>
          </cell>
          <cell r="N56" t="str">
            <v>Stephanie Barnes</v>
          </cell>
          <cell r="O56" t="str">
            <v>1345-917-0977</v>
          </cell>
          <cell r="T56" t="str">
            <v>N</v>
          </cell>
          <cell r="U56" t="str">
            <v>No</v>
          </cell>
          <cell r="V56" t="str">
            <v>Y</v>
          </cell>
          <cell r="W56" t="str">
            <v>N</v>
          </cell>
          <cell r="Y56">
            <v>100</v>
          </cell>
          <cell r="Z56">
            <v>100</v>
          </cell>
          <cell r="AA56">
            <v>0</v>
          </cell>
          <cell r="AB56">
            <v>46157</v>
          </cell>
        </row>
        <row r="57">
          <cell r="A57" t="str">
            <v>Rich</v>
          </cell>
          <cell r="B57" t="str">
            <v>Payne</v>
          </cell>
          <cell r="C57">
            <v>56</v>
          </cell>
          <cell r="D57" t="str">
            <v>0556</v>
          </cell>
          <cell r="E57">
            <v>46155</v>
          </cell>
          <cell r="F57">
            <v>27912</v>
          </cell>
          <cell r="G57" t="str">
            <v>richpayne2010@gmail.com</v>
          </cell>
          <cell r="H57" t="str">
            <v>1914-490-3162</v>
          </cell>
          <cell r="K57" t="str">
            <v>SUPER MASTERS</v>
          </cell>
          <cell r="L57" t="str">
            <v>S07</v>
          </cell>
          <cell r="M57" t="str">
            <v>Phy</v>
          </cell>
          <cell r="N57" t="str">
            <v>Lauren Payne</v>
          </cell>
          <cell r="O57" t="str">
            <v>1914-912-6631</v>
          </cell>
          <cell r="T57" t="str">
            <v>N</v>
          </cell>
          <cell r="U57" t="str">
            <v>N</v>
          </cell>
          <cell r="V57" t="str">
            <v>Y</v>
          </cell>
          <cell r="W57" t="str">
            <v>N</v>
          </cell>
          <cell r="X57" t="str">
            <v>Yes</v>
          </cell>
          <cell r="Y57">
            <v>100</v>
          </cell>
          <cell r="Z57">
            <v>100</v>
          </cell>
          <cell r="AA57">
            <v>0</v>
          </cell>
          <cell r="AB57">
            <v>46155</v>
          </cell>
        </row>
        <row r="58">
          <cell r="A58" t="str">
            <v>Al</v>
          </cell>
          <cell r="B58" t="str">
            <v>Shields</v>
          </cell>
          <cell r="G58" t="str">
            <v>altrescott@icloud.com</v>
          </cell>
          <cell r="T58" t="str">
            <v>N</v>
          </cell>
          <cell r="U58" t="str">
            <v>No</v>
          </cell>
          <cell r="V58" t="str">
            <v>No</v>
          </cell>
          <cell r="W58" t="str">
            <v>Y</v>
          </cell>
          <cell r="AA58">
            <v>0</v>
          </cell>
        </row>
        <row r="59">
          <cell r="A59" t="str">
            <v>Alan</v>
          </cell>
          <cell r="B59" t="str">
            <v>Kennedy</v>
          </cell>
          <cell r="F59">
            <v>28292</v>
          </cell>
          <cell r="G59" t="str">
            <v>alan.1.kennedy@gmail.com</v>
          </cell>
          <cell r="H59" t="str">
            <v>1345-936-7673</v>
          </cell>
          <cell r="K59" t="str">
            <v>CAT 1</v>
          </cell>
          <cell r="L59">
            <v>110</v>
          </cell>
          <cell r="N59" t="str">
            <v>Rachel Davis</v>
          </cell>
          <cell r="O59" t="str">
            <v>1345-936-7673</v>
          </cell>
        </row>
        <row r="60">
          <cell r="A60" t="str">
            <v>Alice</v>
          </cell>
          <cell r="B60" t="str">
            <v>Thomas</v>
          </cell>
          <cell r="F60">
            <v>31493</v>
          </cell>
          <cell r="G60" t="str">
            <v>aliceclarethomas@gmail.com</v>
          </cell>
          <cell r="H60" t="str">
            <v>+44-784-101-8429</v>
          </cell>
          <cell r="K60" t="str">
            <v>WOMEN</v>
          </cell>
          <cell r="L60" t="str">
            <v>W06</v>
          </cell>
          <cell r="N60" t="str">
            <v>Matthew Thomas</v>
          </cell>
          <cell r="O60" t="str">
            <v>+44-784-328-1871</v>
          </cell>
          <cell r="Y60">
            <v>0</v>
          </cell>
          <cell r="Z60">
            <v>0</v>
          </cell>
          <cell r="AA60">
            <v>0</v>
          </cell>
        </row>
        <row r="61">
          <cell r="A61" t="str">
            <v>Amedeo</v>
          </cell>
          <cell r="B61" t="str">
            <v>Sacco</v>
          </cell>
          <cell r="G61" t="str">
            <v>amedeosa97@hotmail.it</v>
          </cell>
          <cell r="T61" t="str">
            <v>N</v>
          </cell>
          <cell r="U61" t="str">
            <v>No</v>
          </cell>
          <cell r="V61" t="str">
            <v>No</v>
          </cell>
          <cell r="W61" t="str">
            <v>Y</v>
          </cell>
          <cell r="AA61">
            <v>0</v>
          </cell>
        </row>
        <row r="62">
          <cell r="A62" t="str">
            <v>Marlon</v>
          </cell>
          <cell r="B62" t="str">
            <v>Hoyte</v>
          </cell>
          <cell r="C62">
            <v>35</v>
          </cell>
          <cell r="D62" t="str">
            <v>0535</v>
          </cell>
          <cell r="E62">
            <v>46134</v>
          </cell>
          <cell r="F62">
            <v>30040</v>
          </cell>
          <cell r="G62" t="str">
            <v>marlon.romaine.hoyte@gmail.com</v>
          </cell>
          <cell r="H62" t="str">
            <v>345-325-4910</v>
          </cell>
          <cell r="I62" t="str">
            <v>Barbados</v>
          </cell>
          <cell r="K62" t="str">
            <v>CAT 4</v>
          </cell>
          <cell r="M62" t="str">
            <v>Digital Card Only</v>
          </cell>
          <cell r="S62" t="str">
            <v>Checked</v>
          </cell>
          <cell r="T62" t="str">
            <v>N</v>
          </cell>
          <cell r="U62" t="str">
            <v>No</v>
          </cell>
          <cell r="V62" t="str">
            <v>Y</v>
          </cell>
          <cell r="W62" t="str">
            <v>N</v>
          </cell>
          <cell r="X62" t="str">
            <v>Yes</v>
          </cell>
          <cell r="Y62">
            <v>100</v>
          </cell>
          <cell r="Z62">
            <v>100</v>
          </cell>
          <cell r="AA62">
            <v>0</v>
          </cell>
          <cell r="AB62">
            <v>46139</v>
          </cell>
        </row>
        <row r="63">
          <cell r="A63" t="str">
            <v>Andy</v>
          </cell>
          <cell r="B63" t="str">
            <v>Hall</v>
          </cell>
          <cell r="T63" t="str">
            <v>N</v>
          </cell>
          <cell r="U63" t="str">
            <v>No</v>
          </cell>
          <cell r="V63" t="str">
            <v>No</v>
          </cell>
          <cell r="AA63">
            <v>0</v>
          </cell>
        </row>
        <row r="64">
          <cell r="A64" t="str">
            <v>Barry</v>
          </cell>
          <cell r="B64" t="str">
            <v>Jones</v>
          </cell>
          <cell r="G64" t="str">
            <v>hughanthony1972@gmail.com</v>
          </cell>
          <cell r="K64" t="str">
            <v>CAT 1</v>
          </cell>
          <cell r="T64" t="str">
            <v>N</v>
          </cell>
          <cell r="U64" t="str">
            <v>No</v>
          </cell>
          <cell r="V64" t="str">
            <v>No</v>
          </cell>
          <cell r="W64" t="str">
            <v>Y</v>
          </cell>
          <cell r="AA64">
            <v>0</v>
          </cell>
        </row>
        <row r="65">
          <cell r="A65" t="str">
            <v>Caelan</v>
          </cell>
          <cell r="B65" t="str">
            <v>Fraser</v>
          </cell>
          <cell r="G65" t="str">
            <v>fraser.caelan@gmail.com</v>
          </cell>
          <cell r="T65" t="str">
            <v>N</v>
          </cell>
          <cell r="U65" t="str">
            <v>No</v>
          </cell>
          <cell r="V65" t="str">
            <v>No</v>
          </cell>
          <cell r="W65" t="str">
            <v>Y</v>
          </cell>
          <cell r="AA65">
            <v>0</v>
          </cell>
        </row>
        <row r="66">
          <cell r="A66" t="str">
            <v>Cebert</v>
          </cell>
          <cell r="B66" t="str">
            <v>Wood</v>
          </cell>
          <cell r="G66" t="str">
            <v>cwood1281@gmail.com</v>
          </cell>
          <cell r="K66" t="str">
            <v>CAT 2</v>
          </cell>
          <cell r="T66" t="str">
            <v>N</v>
          </cell>
          <cell r="U66" t="str">
            <v>No</v>
          </cell>
          <cell r="V66" t="str">
            <v>No</v>
          </cell>
          <cell r="W66" t="str">
            <v>Y</v>
          </cell>
          <cell r="AA66">
            <v>0</v>
          </cell>
        </row>
        <row r="67">
          <cell r="A67" t="str">
            <v>Christopher</v>
          </cell>
          <cell r="B67" t="str">
            <v>SMITH</v>
          </cell>
          <cell r="G67" t="str">
            <v>cjsmith42@hotmail.com</v>
          </cell>
          <cell r="T67" t="str">
            <v>N</v>
          </cell>
          <cell r="U67" t="str">
            <v>No</v>
          </cell>
          <cell r="V67" t="str">
            <v>No</v>
          </cell>
          <cell r="W67" t="str">
            <v>Y</v>
          </cell>
          <cell r="AA67">
            <v>0</v>
          </cell>
        </row>
        <row r="68">
          <cell r="A68" t="str">
            <v>Dan</v>
          </cell>
          <cell r="B68" t="str">
            <v>Baigent</v>
          </cell>
          <cell r="G68" t="str">
            <v>dsbaigent@gmail.com</v>
          </cell>
          <cell r="T68" t="str">
            <v>N</v>
          </cell>
          <cell r="U68" t="str">
            <v>No</v>
          </cell>
          <cell r="V68" t="str">
            <v>No</v>
          </cell>
          <cell r="W68" t="str">
            <v>Y</v>
          </cell>
          <cell r="AA68">
            <v>0</v>
          </cell>
        </row>
        <row r="69">
          <cell r="A69" t="str">
            <v>Denver</v>
          </cell>
          <cell r="B69" t="str">
            <v>Casayuran</v>
          </cell>
          <cell r="G69" t="str">
            <v>dencasayuran@gmail.com</v>
          </cell>
          <cell r="K69" t="str">
            <v>CAT 1</v>
          </cell>
          <cell r="T69" t="str">
            <v>N</v>
          </cell>
          <cell r="U69" t="str">
            <v>No</v>
          </cell>
          <cell r="V69" t="str">
            <v>No</v>
          </cell>
          <cell r="W69" t="str">
            <v>Y</v>
          </cell>
          <cell r="AA69">
            <v>0</v>
          </cell>
        </row>
        <row r="70">
          <cell r="A70" t="str">
            <v>Joe</v>
          </cell>
          <cell r="B70" t="str">
            <v>Dearden</v>
          </cell>
          <cell r="K70" t="str">
            <v>SUPER MASTERS</v>
          </cell>
          <cell r="L70" t="str">
            <v>S08</v>
          </cell>
        </row>
        <row r="71">
          <cell r="A71" t="str">
            <v>Elizabeth</v>
          </cell>
          <cell r="B71" t="str">
            <v>Owens</v>
          </cell>
          <cell r="G71" t="str">
            <v>lizzie.berns@gmail.com</v>
          </cell>
          <cell r="K71" t="str">
            <v>WOMEN</v>
          </cell>
          <cell r="T71" t="str">
            <v>N</v>
          </cell>
          <cell r="U71" t="str">
            <v>No</v>
          </cell>
          <cell r="V71" t="str">
            <v>No</v>
          </cell>
          <cell r="W71" t="str">
            <v>Y</v>
          </cell>
          <cell r="AA71">
            <v>0</v>
          </cell>
        </row>
        <row r="72">
          <cell r="A72" t="str">
            <v>Andres</v>
          </cell>
          <cell r="B72" t="str">
            <v>McDermot</v>
          </cell>
          <cell r="K72" t="str">
            <v>CAT 4</v>
          </cell>
          <cell r="T72" t="str">
            <v>N</v>
          </cell>
          <cell r="U72" t="str">
            <v>No</v>
          </cell>
          <cell r="V72" t="str">
            <v>No</v>
          </cell>
          <cell r="AA72">
            <v>0</v>
          </cell>
        </row>
        <row r="73">
          <cell r="A73" t="str">
            <v>James</v>
          </cell>
          <cell r="B73" t="str">
            <v>Melen</v>
          </cell>
          <cell r="G73" t="str">
            <v>jkmelen5@gmail.com</v>
          </cell>
          <cell r="T73" t="str">
            <v>N</v>
          </cell>
          <cell r="U73" t="str">
            <v>No</v>
          </cell>
          <cell r="V73" t="str">
            <v>No</v>
          </cell>
          <cell r="W73" t="str">
            <v>Y</v>
          </cell>
          <cell r="AA73">
            <v>0</v>
          </cell>
        </row>
        <row r="74">
          <cell r="A74" t="str">
            <v>Jason</v>
          </cell>
          <cell r="B74" t="str">
            <v>Bush</v>
          </cell>
          <cell r="F74">
            <v>33866</v>
          </cell>
          <cell r="G74" t="str">
            <v>jbush_19@hotmail.com</v>
          </cell>
          <cell r="H74" t="str">
            <v>1345-325-1992</v>
          </cell>
          <cell r="K74" t="str">
            <v>CAT 4</v>
          </cell>
          <cell r="L74">
            <v>406</v>
          </cell>
          <cell r="N74" t="str">
            <v>Kayla Bush</v>
          </cell>
          <cell r="O74" t="str">
            <v>1345-326-6261</v>
          </cell>
          <cell r="T74" t="str">
            <v>N</v>
          </cell>
          <cell r="U74" t="str">
            <v>No</v>
          </cell>
          <cell r="V74" t="str">
            <v>No</v>
          </cell>
          <cell r="W74" t="str">
            <v>Y</v>
          </cell>
          <cell r="AA74">
            <v>0</v>
          </cell>
        </row>
        <row r="75">
          <cell r="A75" t="str">
            <v>Jenna</v>
          </cell>
          <cell r="B75" t="str">
            <v>McCrae</v>
          </cell>
          <cell r="G75" t="str">
            <v>jennamccrae64@gmail.com</v>
          </cell>
          <cell r="K75" t="str">
            <v>WOMEN</v>
          </cell>
          <cell r="T75" t="str">
            <v>N</v>
          </cell>
          <cell r="U75" t="str">
            <v>No</v>
          </cell>
          <cell r="V75" t="str">
            <v>No</v>
          </cell>
          <cell r="W75" t="str">
            <v>Y</v>
          </cell>
          <cell r="AA75">
            <v>0</v>
          </cell>
        </row>
        <row r="76">
          <cell r="A76" t="str">
            <v>Jeremy</v>
          </cell>
          <cell r="B76" t="str">
            <v>Cave</v>
          </cell>
          <cell r="T76" t="str">
            <v>N</v>
          </cell>
          <cell r="U76" t="str">
            <v>No</v>
          </cell>
          <cell r="V76" t="str">
            <v>No</v>
          </cell>
          <cell r="AA76">
            <v>0</v>
          </cell>
        </row>
        <row r="77">
          <cell r="A77" t="str">
            <v>Olney</v>
          </cell>
          <cell r="B77" t="str">
            <v>Thompson</v>
          </cell>
          <cell r="C77">
            <v>57</v>
          </cell>
          <cell r="D77" t="str">
            <v>0557</v>
          </cell>
          <cell r="E77">
            <v>46158</v>
          </cell>
          <cell r="F77">
            <v>24681</v>
          </cell>
          <cell r="G77" t="str">
            <v>thompsonolney@gmail.com</v>
          </cell>
          <cell r="H77" t="str">
            <v>1345-321-9847</v>
          </cell>
          <cell r="I77" t="str">
            <v>Cayman Islands</v>
          </cell>
          <cell r="K77" t="str">
            <v>SUPER MASTERS</v>
          </cell>
          <cell r="L77" t="str">
            <v>S11</v>
          </cell>
          <cell r="N77" t="str">
            <v>Sheila Thompson</v>
          </cell>
          <cell r="O77" t="str">
            <v>1345-929-1991</v>
          </cell>
          <cell r="T77" t="str">
            <v>N</v>
          </cell>
          <cell r="U77" t="str">
            <v>No</v>
          </cell>
          <cell r="V77" t="str">
            <v>Y</v>
          </cell>
          <cell r="W77" t="str">
            <v>N</v>
          </cell>
          <cell r="X77" t="str">
            <v>Yes</v>
          </cell>
          <cell r="Y77">
            <v>100</v>
          </cell>
          <cell r="Z77">
            <v>100</v>
          </cell>
          <cell r="AA77">
            <v>0</v>
          </cell>
          <cell r="AB77">
            <v>46158</v>
          </cell>
        </row>
        <row r="78">
          <cell r="A78" t="str">
            <v>Alberto</v>
          </cell>
          <cell r="B78" t="str">
            <v>Thompson</v>
          </cell>
          <cell r="C78">
            <v>58</v>
          </cell>
          <cell r="D78" t="str">
            <v>0558</v>
          </cell>
          <cell r="E78">
            <v>46158</v>
          </cell>
          <cell r="F78">
            <v>26352</v>
          </cell>
          <cell r="G78" t="str">
            <v>althomp@candw.ky</v>
          </cell>
          <cell r="H78" t="str">
            <v>1345-916-7120</v>
          </cell>
          <cell r="I78" t="str">
            <v>Cayman Islands</v>
          </cell>
          <cell r="K78" t="str">
            <v>SUPER MASTERS</v>
          </cell>
          <cell r="L78" t="str">
            <v>S12</v>
          </cell>
          <cell r="T78" t="str">
            <v>N</v>
          </cell>
          <cell r="U78" t="str">
            <v>No</v>
          </cell>
          <cell r="V78" t="str">
            <v>Y</v>
          </cell>
          <cell r="W78" t="str">
            <v>N</v>
          </cell>
          <cell r="X78" t="str">
            <v>Yes</v>
          </cell>
          <cell r="Y78">
            <v>100</v>
          </cell>
          <cell r="Z78">
            <v>100</v>
          </cell>
          <cell r="AA78">
            <v>0</v>
          </cell>
          <cell r="AB78">
            <v>46158</v>
          </cell>
        </row>
        <row r="79">
          <cell r="A79" t="str">
            <v>Robert</v>
          </cell>
          <cell r="B79" t="str">
            <v>Thompson</v>
          </cell>
          <cell r="F79">
            <v>25484</v>
          </cell>
          <cell r="G79" t="str">
            <v>rtconstruction.ky@gmail.com</v>
          </cell>
          <cell r="H79" t="str">
            <v>1345-321-8536</v>
          </cell>
          <cell r="I79" t="str">
            <v>Cayman Islands</v>
          </cell>
          <cell r="K79" t="str">
            <v>SUPER MASTERS</v>
          </cell>
          <cell r="L79" t="str">
            <v>S13</v>
          </cell>
          <cell r="N79" t="str">
            <v>Olney Thompson</v>
          </cell>
          <cell r="O79" t="str">
            <v>1345-321-9847</v>
          </cell>
        </row>
        <row r="80">
          <cell r="A80" t="str">
            <v>John T</v>
          </cell>
          <cell r="B80" t="str">
            <v>Thompson</v>
          </cell>
          <cell r="F80">
            <v>25986</v>
          </cell>
          <cell r="G80" t="str">
            <v>johnt38@hotmail.com</v>
          </cell>
          <cell r="H80" t="str">
            <v>1345-938-3080</v>
          </cell>
          <cell r="I80" t="str">
            <v>Cayman Islands</v>
          </cell>
          <cell r="K80" t="str">
            <v>CAT 1</v>
          </cell>
          <cell r="L80">
            <v>111</v>
          </cell>
          <cell r="N80" t="str">
            <v>Heather</v>
          </cell>
          <cell r="O80">
            <v>13459380700</v>
          </cell>
          <cell r="T80" t="str">
            <v>N</v>
          </cell>
          <cell r="U80" t="str">
            <v>No</v>
          </cell>
          <cell r="V80" t="str">
            <v>No</v>
          </cell>
          <cell r="W80" t="str">
            <v>Y</v>
          </cell>
          <cell r="AA80">
            <v>0</v>
          </cell>
        </row>
        <row r="81">
          <cell r="A81" t="str">
            <v>Josephs</v>
          </cell>
          <cell r="B81" t="str">
            <v>Norman</v>
          </cell>
          <cell r="G81" t="str">
            <v>normanhayabusa@gmail.com</v>
          </cell>
          <cell r="T81" t="str">
            <v>N</v>
          </cell>
          <cell r="U81" t="str">
            <v>No</v>
          </cell>
          <cell r="V81" t="str">
            <v>No</v>
          </cell>
          <cell r="W81" t="str">
            <v>Y</v>
          </cell>
          <cell r="AA81">
            <v>0</v>
          </cell>
        </row>
        <row r="82">
          <cell r="A82" t="str">
            <v>Kelsey</v>
          </cell>
          <cell r="B82" t="str">
            <v>Sabine</v>
          </cell>
          <cell r="G82" t="str">
            <v>kelsey.sabine@gmail.com</v>
          </cell>
          <cell r="K82" t="str">
            <v>WOMEN</v>
          </cell>
          <cell r="T82" t="str">
            <v>N</v>
          </cell>
          <cell r="U82" t="str">
            <v>N</v>
          </cell>
          <cell r="V82" t="str">
            <v>N</v>
          </cell>
          <cell r="W82" t="str">
            <v>Y</v>
          </cell>
          <cell r="AA82">
            <v>0</v>
          </cell>
        </row>
        <row r="83">
          <cell r="A83" t="str">
            <v>Kirsten</v>
          </cell>
          <cell r="B83" t="str">
            <v>Cellier</v>
          </cell>
          <cell r="K83" t="str">
            <v>WOMEN</v>
          </cell>
          <cell r="T83" t="str">
            <v>N</v>
          </cell>
          <cell r="U83" t="str">
            <v>No</v>
          </cell>
          <cell r="V83" t="str">
            <v>No</v>
          </cell>
          <cell r="AA83">
            <v>0</v>
          </cell>
        </row>
        <row r="84">
          <cell r="A84" t="str">
            <v>Leo</v>
          </cell>
          <cell r="B84" t="str">
            <v>Gould</v>
          </cell>
          <cell r="F84">
            <v>41782</v>
          </cell>
          <cell r="G84" t="str">
            <v>stevegould80@gmail.com</v>
          </cell>
          <cell r="H84">
            <v>13453258732</v>
          </cell>
          <cell r="I84" t="str">
            <v>Cayman Islands</v>
          </cell>
          <cell r="K84" t="str">
            <v>JUNIORS</v>
          </cell>
          <cell r="L84" t="str">
            <v>J04</v>
          </cell>
          <cell r="N84" t="str">
            <v>Steve Gould</v>
          </cell>
          <cell r="O84" t="str">
            <v>1345-325-8732</v>
          </cell>
          <cell r="T84" t="str">
            <v>N</v>
          </cell>
          <cell r="U84" t="str">
            <v>No</v>
          </cell>
          <cell r="V84" t="str">
            <v>No</v>
          </cell>
          <cell r="AA84">
            <v>0</v>
          </cell>
        </row>
        <row r="85">
          <cell r="A85" t="str">
            <v>Mac</v>
          </cell>
          <cell r="B85" t="str">
            <v>Duncan</v>
          </cell>
          <cell r="G85" t="str">
            <v>macduncan@btinternet.com</v>
          </cell>
          <cell r="T85" t="str">
            <v>N</v>
          </cell>
          <cell r="U85" t="str">
            <v>No</v>
          </cell>
          <cell r="V85" t="str">
            <v>No</v>
          </cell>
          <cell r="W85" t="str">
            <v>Y</v>
          </cell>
          <cell r="AA85">
            <v>0</v>
          </cell>
        </row>
        <row r="86">
          <cell r="A86" t="str">
            <v>Marius</v>
          </cell>
          <cell r="B86" t="str">
            <v>Deysel</v>
          </cell>
          <cell r="T86" t="str">
            <v>N</v>
          </cell>
          <cell r="U86" t="str">
            <v>No</v>
          </cell>
          <cell r="V86" t="str">
            <v>No</v>
          </cell>
          <cell r="AA86">
            <v>0</v>
          </cell>
        </row>
        <row r="87">
          <cell r="A87" t="str">
            <v>Massimiliano</v>
          </cell>
          <cell r="B87" t="str">
            <v>Susan</v>
          </cell>
          <cell r="G87" t="str">
            <v>amedeosa97@hotmail.it</v>
          </cell>
          <cell r="T87" t="str">
            <v>N</v>
          </cell>
          <cell r="U87" t="str">
            <v>No</v>
          </cell>
          <cell r="V87" t="str">
            <v>No</v>
          </cell>
          <cell r="W87" t="str">
            <v>Y</v>
          </cell>
          <cell r="AA87">
            <v>0</v>
          </cell>
        </row>
        <row r="88">
          <cell r="A88" t="str">
            <v>Michael</v>
          </cell>
          <cell r="B88" t="str">
            <v>Testori</v>
          </cell>
          <cell r="G88" t="str">
            <v>michael.testori@gmail.com</v>
          </cell>
          <cell r="K88" t="str">
            <v>CAT 1</v>
          </cell>
          <cell r="T88" t="str">
            <v>N</v>
          </cell>
          <cell r="U88" t="str">
            <v>No</v>
          </cell>
          <cell r="V88" t="str">
            <v>No</v>
          </cell>
          <cell r="W88" t="str">
            <v>Y</v>
          </cell>
          <cell r="AA88">
            <v>0</v>
          </cell>
        </row>
        <row r="89">
          <cell r="A89" t="str">
            <v>Michael V</v>
          </cell>
          <cell r="B89" t="str">
            <v>Vernon</v>
          </cell>
          <cell r="G89" t="str">
            <v>franksound25@gmail.com</v>
          </cell>
          <cell r="K89" t="str">
            <v>CAT 1</v>
          </cell>
          <cell r="T89" t="str">
            <v>N</v>
          </cell>
          <cell r="U89" t="str">
            <v>No</v>
          </cell>
          <cell r="V89" t="str">
            <v>No</v>
          </cell>
          <cell r="W89" t="str">
            <v>Y</v>
          </cell>
          <cell r="AA89">
            <v>0</v>
          </cell>
        </row>
        <row r="90">
          <cell r="A90" t="str">
            <v>Mike</v>
          </cell>
          <cell r="B90" t="str">
            <v>Azarnikow</v>
          </cell>
          <cell r="T90" t="str">
            <v>N</v>
          </cell>
          <cell r="U90" t="str">
            <v>No</v>
          </cell>
          <cell r="V90" t="str">
            <v>No</v>
          </cell>
          <cell r="AA90">
            <v>0</v>
          </cell>
        </row>
        <row r="91">
          <cell r="A91" t="str">
            <v>Nicholas</v>
          </cell>
          <cell r="B91" t="str">
            <v>McLaughlin</v>
          </cell>
          <cell r="G91" t="str">
            <v>nskmclaughlin@gmail.com</v>
          </cell>
          <cell r="K91" t="str">
            <v>CAT 4</v>
          </cell>
          <cell r="T91" t="str">
            <v>N</v>
          </cell>
          <cell r="U91" t="str">
            <v>No</v>
          </cell>
          <cell r="V91" t="str">
            <v>No</v>
          </cell>
          <cell r="W91" t="str">
            <v>Y</v>
          </cell>
          <cell r="AA91">
            <v>0</v>
          </cell>
        </row>
        <row r="92">
          <cell r="A92" t="str">
            <v>Noah</v>
          </cell>
          <cell r="B92" t="str">
            <v>Melen</v>
          </cell>
          <cell r="F92">
            <v>37164</v>
          </cell>
          <cell r="G92" t="str">
            <v>noahjmelen@icloud.com</v>
          </cell>
          <cell r="H92" t="str">
            <v>1345-525-4521</v>
          </cell>
          <cell r="K92" t="str">
            <v>CAT 4</v>
          </cell>
          <cell r="L92">
            <v>407</v>
          </cell>
          <cell r="N92" t="str">
            <v>James Melen</v>
          </cell>
          <cell r="O92" t="str">
            <v>1345-525-4521</v>
          </cell>
          <cell r="T92" t="str">
            <v>N</v>
          </cell>
          <cell r="U92" t="str">
            <v>No</v>
          </cell>
          <cell r="V92" t="str">
            <v>N</v>
          </cell>
          <cell r="W92" t="str">
            <v>Y</v>
          </cell>
          <cell r="AA92">
            <v>0</v>
          </cell>
        </row>
        <row r="93">
          <cell r="A93" t="str">
            <v>Andy T</v>
          </cell>
          <cell r="B93" t="str">
            <v>Teixera</v>
          </cell>
          <cell r="G93" t="str">
            <v>tteixeira1@aol.com</v>
          </cell>
          <cell r="K93" t="str">
            <v>SUPER MASTERS</v>
          </cell>
          <cell r="T93" t="str">
            <v>N</v>
          </cell>
          <cell r="U93" t="str">
            <v>No</v>
          </cell>
          <cell r="V93" t="str">
            <v>No</v>
          </cell>
          <cell r="W93" t="str">
            <v>Y</v>
          </cell>
          <cell r="AA93">
            <v>0</v>
          </cell>
        </row>
        <row r="94">
          <cell r="A94" t="str">
            <v>Patrick</v>
          </cell>
          <cell r="B94" t="str">
            <v>Smith</v>
          </cell>
          <cell r="T94" t="str">
            <v>N</v>
          </cell>
          <cell r="U94" t="str">
            <v>No</v>
          </cell>
          <cell r="V94" t="str">
            <v>No</v>
          </cell>
          <cell r="AA94">
            <v>0</v>
          </cell>
        </row>
        <row r="95">
          <cell r="A95" t="str">
            <v>Patryk</v>
          </cell>
          <cell r="B95" t="str">
            <v>Plata</v>
          </cell>
          <cell r="F95">
            <v>39538</v>
          </cell>
          <cell r="G95" t="str">
            <v>patinator08@gmail.com</v>
          </cell>
          <cell r="H95" t="str">
            <v>1954-224-7679</v>
          </cell>
          <cell r="I95" t="str">
            <v>Poland</v>
          </cell>
          <cell r="K95" t="str">
            <v>JUNIORS</v>
          </cell>
          <cell r="L95" t="str">
            <v>J02</v>
          </cell>
          <cell r="N95" t="str">
            <v>Pawel Plata</v>
          </cell>
          <cell r="O95" t="str">
            <v>1345-525-2245</v>
          </cell>
          <cell r="T95" t="str">
            <v>N</v>
          </cell>
          <cell r="U95" t="str">
            <v>N</v>
          </cell>
          <cell r="V95" t="str">
            <v>N</v>
          </cell>
          <cell r="W95" t="str">
            <v>Y</v>
          </cell>
          <cell r="Y95">
            <v>0</v>
          </cell>
          <cell r="AA95">
            <v>0</v>
          </cell>
        </row>
        <row r="96">
          <cell r="A96" t="str">
            <v>Rachel</v>
          </cell>
          <cell r="B96" t="str">
            <v>Hartley</v>
          </cell>
          <cell r="G96" t="str">
            <v>rachel.hartley15@gmail.com</v>
          </cell>
          <cell r="H96" t="str">
            <v>1345-548-4010</v>
          </cell>
          <cell r="I96" t="str">
            <v>Canada</v>
          </cell>
          <cell r="K96" t="str">
            <v>WOMEN</v>
          </cell>
          <cell r="L96" t="str">
            <v>W01</v>
          </cell>
          <cell r="N96" t="str">
            <v>Jenna McCrae</v>
          </cell>
          <cell r="O96" t="str">
            <v>1345-548-4010</v>
          </cell>
          <cell r="T96" t="str">
            <v>N</v>
          </cell>
          <cell r="U96" t="str">
            <v>N</v>
          </cell>
          <cell r="V96" t="str">
            <v>Y</v>
          </cell>
          <cell r="W96" t="str">
            <v>N</v>
          </cell>
          <cell r="Y96">
            <v>100</v>
          </cell>
          <cell r="Z96">
            <v>100</v>
          </cell>
          <cell r="AA96">
            <v>0</v>
          </cell>
          <cell r="AB96">
            <v>46152</v>
          </cell>
        </row>
        <row r="97">
          <cell r="A97" t="str">
            <v>Roshad</v>
          </cell>
          <cell r="B97" t="str">
            <v>Goff</v>
          </cell>
          <cell r="F97">
            <v>32048</v>
          </cell>
          <cell r="G97" t="str">
            <v>roshad.goff@gmail.com</v>
          </cell>
          <cell r="H97" t="str">
            <v>1345-9227-050</v>
          </cell>
          <cell r="I97" t="str">
            <v>Cayman Islands</v>
          </cell>
          <cell r="K97" t="str">
            <v>CAT 2</v>
          </cell>
          <cell r="L97">
            <v>205</v>
          </cell>
          <cell r="N97" t="str">
            <v>Glenda</v>
          </cell>
          <cell r="O97" t="str">
            <v>1345-923-6581</v>
          </cell>
          <cell r="T97" t="str">
            <v>N</v>
          </cell>
          <cell r="U97" t="str">
            <v>No</v>
          </cell>
          <cell r="V97" t="str">
            <v>No</v>
          </cell>
          <cell r="W97" t="str">
            <v>Y</v>
          </cell>
          <cell r="AA97">
            <v>0</v>
          </cell>
        </row>
        <row r="98">
          <cell r="A98" t="str">
            <v>Ryan</v>
          </cell>
          <cell r="B98" t="str">
            <v>Thompson</v>
          </cell>
          <cell r="F98">
            <v>40114</v>
          </cell>
          <cell r="G98" t="str">
            <v>ryanthompson1028@hotmail.com</v>
          </cell>
          <cell r="H98" t="str">
            <v>1345-324-4123</v>
          </cell>
          <cell r="I98" t="str">
            <v>Cayman Islands</v>
          </cell>
          <cell r="K98" t="str">
            <v>JUNIORS</v>
          </cell>
          <cell r="L98" t="str">
            <v>J03</v>
          </cell>
          <cell r="N98" t="str">
            <v>Olney Thompson</v>
          </cell>
          <cell r="O98" t="str">
            <v>1345-321-9847</v>
          </cell>
          <cell r="T98" t="str">
            <v>N</v>
          </cell>
          <cell r="U98" t="str">
            <v>No</v>
          </cell>
          <cell r="V98" t="str">
            <v>No</v>
          </cell>
          <cell r="W98" t="str">
            <v>Y</v>
          </cell>
          <cell r="Y98">
            <v>0</v>
          </cell>
          <cell r="Z98">
            <v>0</v>
          </cell>
          <cell r="AA98">
            <v>0</v>
          </cell>
        </row>
        <row r="99">
          <cell r="A99" t="str">
            <v>Jerome B</v>
          </cell>
          <cell r="B99" t="str">
            <v>Begot</v>
          </cell>
          <cell r="G99" t="str">
            <v>snowie13@gmail.com</v>
          </cell>
          <cell r="K99" t="str">
            <v>SUPER MASTERS</v>
          </cell>
          <cell r="T99" t="str">
            <v>N</v>
          </cell>
          <cell r="U99" t="str">
            <v>No</v>
          </cell>
          <cell r="V99" t="str">
            <v>No</v>
          </cell>
          <cell r="W99" t="str">
            <v>Y</v>
          </cell>
          <cell r="AA99">
            <v>0</v>
          </cell>
        </row>
        <row r="100">
          <cell r="A100" t="str">
            <v>Sarah</v>
          </cell>
          <cell r="B100" t="str">
            <v>Dick</v>
          </cell>
          <cell r="F100">
            <v>32738</v>
          </cell>
          <cell r="G100" t="str">
            <v>sarahdick333@gmail.com</v>
          </cell>
          <cell r="H100" t="str">
            <v>1345-525-1359</v>
          </cell>
          <cell r="I100" t="str">
            <v>Ireland</v>
          </cell>
          <cell r="K100" t="str">
            <v>WOMEN</v>
          </cell>
          <cell r="L100" t="str">
            <v>W04</v>
          </cell>
          <cell r="N100" t="str">
            <v>Des</v>
          </cell>
          <cell r="O100" t="str">
            <v>+44-777-971-7001</v>
          </cell>
          <cell r="T100" t="str">
            <v>N</v>
          </cell>
          <cell r="U100" t="str">
            <v>No</v>
          </cell>
          <cell r="V100" t="str">
            <v>No</v>
          </cell>
          <cell r="W100" t="str">
            <v>Y</v>
          </cell>
          <cell r="AA100">
            <v>0</v>
          </cell>
        </row>
        <row r="101">
          <cell r="A101" t="str">
            <v>Stefan</v>
          </cell>
          <cell r="B101" t="str">
            <v>Baraud</v>
          </cell>
          <cell r="G101" t="str">
            <v>stefan@baraud.com</v>
          </cell>
          <cell r="T101" t="str">
            <v>N</v>
          </cell>
          <cell r="U101" t="str">
            <v>No</v>
          </cell>
          <cell r="V101" t="str">
            <v>No</v>
          </cell>
          <cell r="W101" t="str">
            <v>Y</v>
          </cell>
          <cell r="AA101">
            <v>0</v>
          </cell>
        </row>
        <row r="102">
          <cell r="A102" t="str">
            <v>Tom</v>
          </cell>
          <cell r="B102" t="str">
            <v>Goodwin</v>
          </cell>
          <cell r="F102">
            <v>34813</v>
          </cell>
          <cell r="G102" t="str">
            <v>tdrgoodwin@gmail.com</v>
          </cell>
          <cell r="H102" t="str">
            <v>1345-936-8614</v>
          </cell>
          <cell r="K102" t="str">
            <v>CAT 2</v>
          </cell>
          <cell r="L102">
            <v>209</v>
          </cell>
          <cell r="N102" t="str">
            <v>Chris</v>
          </cell>
          <cell r="O102" t="str">
            <v>6143-448-8588</v>
          </cell>
          <cell r="T102" t="str">
            <v>N</v>
          </cell>
          <cell r="U102" t="str">
            <v>No</v>
          </cell>
          <cell r="V102" t="str">
            <v>No</v>
          </cell>
          <cell r="W102" t="str">
            <v>Y</v>
          </cell>
          <cell r="AA102">
            <v>0</v>
          </cell>
        </row>
        <row r="103">
          <cell r="A103" t="str">
            <v>Valerio</v>
          </cell>
          <cell r="B103" t="str">
            <v>Lodigiani</v>
          </cell>
          <cell r="F103">
            <v>34968</v>
          </cell>
          <cell r="G103" t="str">
            <v>lodigianivalerio@gmail.com</v>
          </cell>
          <cell r="H103" t="str">
            <v>1345-917-9866</v>
          </cell>
          <cell r="I103" t="str">
            <v>Italy</v>
          </cell>
          <cell r="K103" t="str">
            <v>CAT 1</v>
          </cell>
          <cell r="L103">
            <v>109</v>
          </cell>
          <cell r="N103" t="str">
            <v>Samantha Gelling</v>
          </cell>
          <cell r="O103" t="str">
            <v>1345-526-8751</v>
          </cell>
          <cell r="T103" t="str">
            <v>N</v>
          </cell>
          <cell r="U103" t="str">
            <v>No</v>
          </cell>
          <cell r="V103" t="str">
            <v>No</v>
          </cell>
          <cell r="W103" t="str">
            <v>Y</v>
          </cell>
          <cell r="AA103">
            <v>0</v>
          </cell>
        </row>
        <row r="104">
          <cell r="A104" t="str">
            <v>Victor</v>
          </cell>
          <cell r="B104" t="str">
            <v>Magalhaes</v>
          </cell>
          <cell r="G104" t="str">
            <v>victormagalhaes577@gmail.com</v>
          </cell>
          <cell r="T104" t="str">
            <v>N</v>
          </cell>
          <cell r="U104" t="str">
            <v>No</v>
          </cell>
          <cell r="V104" t="str">
            <v>No</v>
          </cell>
          <cell r="W104" t="str">
            <v>Y</v>
          </cell>
          <cell r="AA104">
            <v>0</v>
          </cell>
        </row>
        <row r="105">
          <cell r="A105" t="str">
            <v>Richard</v>
          </cell>
          <cell r="B105" t="str">
            <v>Hamilton</v>
          </cell>
          <cell r="F105">
            <v>25195</v>
          </cell>
          <cell r="G105" t="str">
            <v>rhamiltonsri@gmail.com</v>
          </cell>
          <cell r="H105" t="str">
            <v>1876-524-5040</v>
          </cell>
          <cell r="K105" t="str">
            <v>SUPER MASTERS</v>
          </cell>
          <cell r="N105" t="str">
            <v>Jacqueline Hamilton</v>
          </cell>
          <cell r="O105" t="str">
            <v>1876-322-8748</v>
          </cell>
          <cell r="T105" t="str">
            <v>N</v>
          </cell>
          <cell r="U105" t="str">
            <v>N</v>
          </cell>
          <cell r="V105" t="str">
            <v>Y</v>
          </cell>
          <cell r="W105" t="str">
            <v>N</v>
          </cell>
          <cell r="X105" t="str">
            <v>Yes</v>
          </cell>
          <cell r="Y105">
            <v>100</v>
          </cell>
          <cell r="Z105">
            <v>100</v>
          </cell>
          <cell r="AA105">
            <v>0</v>
          </cell>
        </row>
        <row r="106">
          <cell r="AA106">
            <v>0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>
            <v>3</v>
          </cell>
          <cell r="D6">
            <v>1</v>
          </cell>
          <cell r="E6">
            <v>10</v>
          </cell>
          <cell r="G6">
            <v>1</v>
          </cell>
          <cell r="H6">
            <v>5</v>
          </cell>
          <cell r="J6">
            <v>1</v>
          </cell>
          <cell r="K6">
            <v>20</v>
          </cell>
        </row>
        <row r="7">
          <cell r="A7">
            <v>2</v>
          </cell>
          <cell r="B7">
            <v>2</v>
          </cell>
          <cell r="D7">
            <v>2</v>
          </cell>
          <cell r="E7">
            <v>8</v>
          </cell>
          <cell r="G7">
            <v>2</v>
          </cell>
          <cell r="H7">
            <v>4</v>
          </cell>
          <cell r="J7">
            <v>2</v>
          </cell>
          <cell r="K7">
            <v>16</v>
          </cell>
        </row>
        <row r="8">
          <cell r="A8">
            <v>3</v>
          </cell>
          <cell r="B8">
            <v>1</v>
          </cell>
          <cell r="D8">
            <v>3</v>
          </cell>
          <cell r="E8">
            <v>6</v>
          </cell>
          <cell r="G8">
            <v>3</v>
          </cell>
          <cell r="H8">
            <v>3</v>
          </cell>
          <cell r="J8">
            <v>3</v>
          </cell>
          <cell r="K8">
            <v>12</v>
          </cell>
        </row>
        <row r="9">
          <cell r="D9">
            <v>4</v>
          </cell>
          <cell r="E9">
            <v>4</v>
          </cell>
          <cell r="G9">
            <v>4</v>
          </cell>
          <cell r="H9">
            <v>2</v>
          </cell>
          <cell r="J9">
            <v>4</v>
          </cell>
          <cell r="K9">
            <v>8</v>
          </cell>
        </row>
        <row r="10">
          <cell r="D10">
            <v>5</v>
          </cell>
          <cell r="E10">
            <v>2</v>
          </cell>
          <cell r="G10">
            <v>5</v>
          </cell>
          <cell r="H10">
            <v>1</v>
          </cell>
          <cell r="J10">
            <v>5</v>
          </cell>
          <cell r="K10">
            <v>4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Slice">
  <a:themeElements>
    <a:clrScheme name="Slice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c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44F5D-6D71-477C-9C43-DB936EBC3DA2}">
  <sheetPr>
    <pageSetUpPr fitToPage="1"/>
  </sheetPr>
  <dimension ref="A1:BY67"/>
  <sheetViews>
    <sheetView tabSelected="1" zoomScale="70" zoomScaleNormal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N20" sqref="N20"/>
    </sheetView>
  </sheetViews>
  <sheetFormatPr defaultColWidth="7.69921875" defaultRowHeight="15" x14ac:dyDescent="0.25"/>
  <cols>
    <col min="1" max="1" width="15.3984375" style="113" customWidth="1"/>
    <col min="2" max="2" width="15.59765625" style="113" customWidth="1"/>
    <col min="3" max="3" width="15.69921875" style="195" customWidth="1"/>
    <col min="4" max="11" width="11.3984375" style="127" customWidth="1"/>
    <col min="12" max="13" width="14.5" style="127" customWidth="1"/>
    <col min="14" max="15" width="15.19921875" style="196" customWidth="1"/>
    <col min="16" max="16" width="13.3984375" style="197" customWidth="1"/>
    <col min="17" max="17" width="18.5" style="152" customWidth="1"/>
    <col min="18" max="19" width="12" style="131" customWidth="1"/>
    <col min="20" max="20" width="8.5" style="119" customWidth="1"/>
    <col min="21" max="22" width="12" style="131" customWidth="1"/>
    <col min="23" max="23" width="8.5" style="119" customWidth="1"/>
    <col min="24" max="24" width="12" style="127" customWidth="1"/>
    <col min="25" max="25" width="8.5" style="119" customWidth="1"/>
    <col min="26" max="26" width="12" style="127" customWidth="1"/>
    <col min="27" max="29" width="8.5" style="119" customWidth="1"/>
    <col min="30" max="30" width="12" style="127" customWidth="1"/>
    <col min="31" max="31" width="8.5" style="119" customWidth="1"/>
    <col min="32" max="33" width="16" style="127" customWidth="1"/>
    <col min="34" max="35" width="16.8984375" style="127" customWidth="1"/>
    <col min="36" max="45" width="10.19921875" style="196" customWidth="1"/>
    <col min="46" max="46" width="10.69921875" style="196" customWidth="1"/>
    <col min="47" max="47" width="16.3984375" style="156" customWidth="1"/>
    <col min="48" max="48" width="16.3984375" style="196" customWidth="1"/>
    <col min="49" max="56" width="12" style="127" customWidth="1"/>
    <col min="57" max="57" width="8.5" style="119" customWidth="1"/>
    <col min="58" max="58" width="12" style="127" customWidth="1"/>
    <col min="59" max="59" width="8.5" style="119" customWidth="1"/>
    <col min="60" max="60" width="12" style="127" customWidth="1"/>
    <col min="61" max="63" width="8.5" style="119" customWidth="1"/>
    <col min="64" max="64" width="12" style="127" customWidth="1"/>
    <col min="65" max="66" width="8.5" style="119" customWidth="1"/>
    <col min="67" max="67" width="16" style="127" customWidth="1"/>
    <col min="68" max="70" width="16.8984375" style="127" customWidth="1"/>
    <col min="71" max="71" width="18.09765625" style="194" bestFit="1" customWidth="1"/>
    <col min="72" max="72" width="34.09765625" style="113" bestFit="1" customWidth="1"/>
    <col min="73" max="73" width="15.5" style="113" bestFit="1" customWidth="1"/>
    <col min="74" max="74" width="16" style="113" bestFit="1" customWidth="1"/>
    <col min="75" max="75" width="25.5" style="113" bestFit="1" customWidth="1"/>
    <col min="76" max="76" width="18.59765625" style="113" customWidth="1"/>
    <col min="77" max="77" width="19.19921875" style="113" customWidth="1"/>
    <col min="78" max="16384" width="7.69921875" style="113"/>
  </cols>
  <sheetData>
    <row r="1" spans="1:77" s="3" customFormat="1" ht="63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2"/>
    </row>
    <row r="2" spans="1:77" s="3" customFormat="1" ht="29.4" x14ac:dyDescent="0.25">
      <c r="A2" s="4"/>
      <c r="B2" s="5"/>
      <c r="C2" s="5"/>
      <c r="D2" s="6" t="s">
        <v>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8"/>
      <c r="AJ2" s="6" t="s">
        <v>2</v>
      </c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8"/>
      <c r="BS2" s="9"/>
      <c r="BT2" s="10"/>
      <c r="BU2" s="10"/>
      <c r="BV2" s="10"/>
      <c r="BW2" s="10"/>
      <c r="BX2" s="10"/>
      <c r="BY2" s="10"/>
    </row>
    <row r="3" spans="1:77" s="3" customFormat="1" ht="15.6" customHeight="1" thickBot="1" x14ac:dyDescent="0.3">
      <c r="A3" s="11"/>
      <c r="B3" s="11"/>
      <c r="C3" s="12"/>
      <c r="D3" s="13"/>
      <c r="E3" s="14"/>
      <c r="F3" s="14"/>
      <c r="G3" s="14"/>
      <c r="H3" s="14"/>
      <c r="I3" s="14"/>
      <c r="J3" s="14"/>
      <c r="K3" s="14"/>
      <c r="L3" s="14"/>
      <c r="M3" s="14"/>
      <c r="N3" s="15"/>
      <c r="O3" s="15"/>
      <c r="P3" s="16"/>
      <c r="Q3" s="17"/>
      <c r="R3" s="18"/>
      <c r="S3" s="18"/>
      <c r="T3" s="17"/>
      <c r="U3" s="18"/>
      <c r="V3" s="18"/>
      <c r="W3" s="17"/>
      <c r="X3" s="17"/>
      <c r="Y3" s="17"/>
      <c r="Z3" s="17"/>
      <c r="AA3" s="17"/>
      <c r="AB3" s="17"/>
      <c r="AC3" s="17"/>
      <c r="AD3" s="17"/>
      <c r="AE3" s="17"/>
      <c r="AF3" s="19"/>
      <c r="AG3" s="19"/>
      <c r="AH3" s="19"/>
      <c r="AI3" s="20"/>
      <c r="AJ3" s="21"/>
      <c r="AK3" s="22"/>
      <c r="AL3" s="23"/>
      <c r="AM3" s="23"/>
      <c r="AN3" s="23"/>
      <c r="AO3" s="23"/>
      <c r="AP3" s="23"/>
      <c r="AQ3" s="23"/>
      <c r="AR3" s="23"/>
      <c r="AS3" s="23"/>
      <c r="AT3" s="23"/>
      <c r="AU3" s="24"/>
      <c r="AV3" s="25"/>
      <c r="AW3" s="18"/>
      <c r="AX3" s="18"/>
      <c r="AY3" s="18"/>
      <c r="AZ3" s="18"/>
      <c r="BA3" s="18"/>
      <c r="BB3" s="18"/>
      <c r="BC3" s="18"/>
      <c r="BD3" s="18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26"/>
      <c r="BP3" s="19"/>
      <c r="BQ3" s="19"/>
      <c r="BR3" s="20"/>
      <c r="BS3" s="9"/>
      <c r="BT3" s="10"/>
      <c r="BU3" s="10"/>
      <c r="BV3" s="10"/>
      <c r="BW3" s="10"/>
      <c r="BX3" s="10"/>
      <c r="BY3" s="10"/>
    </row>
    <row r="4" spans="1:77" s="3" customFormat="1" ht="26.25" customHeight="1" thickBot="1" x14ac:dyDescent="0.3">
      <c r="A4" s="11"/>
      <c r="B4" s="11"/>
      <c r="C4" s="12"/>
      <c r="D4" s="27" t="s">
        <v>3</v>
      </c>
      <c r="E4" s="28"/>
      <c r="F4" s="28"/>
      <c r="G4" s="28"/>
      <c r="H4" s="28"/>
      <c r="I4" s="28"/>
      <c r="J4" s="28"/>
      <c r="K4" s="28"/>
      <c r="L4" s="28"/>
      <c r="M4" s="29"/>
      <c r="N4" s="27" t="s">
        <v>4</v>
      </c>
      <c r="O4" s="29"/>
      <c r="P4" s="27" t="s">
        <v>5</v>
      </c>
      <c r="Q4" s="28"/>
      <c r="R4" s="28"/>
      <c r="S4" s="28"/>
      <c r="T4" s="28"/>
      <c r="U4" s="28"/>
      <c r="V4" s="29"/>
      <c r="W4" s="27" t="s">
        <v>6</v>
      </c>
      <c r="X4" s="28"/>
      <c r="Y4" s="28"/>
      <c r="Z4" s="28"/>
      <c r="AA4" s="28"/>
      <c r="AB4" s="28"/>
      <c r="AC4" s="28"/>
      <c r="AD4" s="28"/>
      <c r="AE4" s="28"/>
      <c r="AF4" s="30" t="s">
        <v>7</v>
      </c>
      <c r="AG4" s="31"/>
      <c r="AH4" s="31"/>
      <c r="AI4" s="32"/>
      <c r="AJ4" s="27" t="s">
        <v>3</v>
      </c>
      <c r="AK4" s="28"/>
      <c r="AL4" s="28"/>
      <c r="AM4" s="28"/>
      <c r="AN4" s="28"/>
      <c r="AO4" s="28"/>
      <c r="AP4" s="28"/>
      <c r="AQ4" s="28"/>
      <c r="AR4" s="28"/>
      <c r="AS4" s="28"/>
      <c r="AT4" s="29"/>
      <c r="AU4" s="27" t="s">
        <v>4</v>
      </c>
      <c r="AV4" s="29"/>
      <c r="AW4" s="27" t="s">
        <v>5</v>
      </c>
      <c r="AX4" s="28"/>
      <c r="AY4" s="28"/>
      <c r="AZ4" s="28"/>
      <c r="BA4" s="28"/>
      <c r="BB4" s="28"/>
      <c r="BC4" s="28"/>
      <c r="BD4" s="29"/>
      <c r="BE4" s="27" t="s">
        <v>6</v>
      </c>
      <c r="BF4" s="28"/>
      <c r="BG4" s="28"/>
      <c r="BH4" s="28"/>
      <c r="BI4" s="28"/>
      <c r="BJ4" s="28"/>
      <c r="BK4" s="28"/>
      <c r="BL4" s="28"/>
      <c r="BM4" s="28"/>
      <c r="BN4" s="29"/>
      <c r="BO4" s="33" t="s">
        <v>8</v>
      </c>
      <c r="BP4" s="34"/>
      <c r="BQ4" s="34"/>
      <c r="BR4" s="35"/>
      <c r="BS4" s="9"/>
      <c r="BT4" s="10"/>
      <c r="BU4" s="10"/>
      <c r="BV4" s="10"/>
      <c r="BW4" s="10"/>
      <c r="BX4" s="10"/>
      <c r="BY4" s="10"/>
    </row>
    <row r="5" spans="1:77" s="3" customFormat="1" ht="24" customHeight="1" thickBot="1" x14ac:dyDescent="0.3">
      <c r="A5" s="11"/>
      <c r="B5" s="11"/>
      <c r="C5" s="12"/>
      <c r="D5" s="36" t="s">
        <v>9</v>
      </c>
      <c r="E5" s="37"/>
      <c r="F5" s="37"/>
      <c r="G5" s="37"/>
      <c r="H5" s="37"/>
      <c r="I5" s="37"/>
      <c r="J5" s="37"/>
      <c r="K5" s="37"/>
      <c r="L5" s="37"/>
      <c r="M5" s="38"/>
      <c r="N5" s="36" t="s">
        <v>9</v>
      </c>
      <c r="O5" s="38"/>
      <c r="P5" s="36" t="s">
        <v>9</v>
      </c>
      <c r="Q5" s="37"/>
      <c r="R5" s="37"/>
      <c r="S5" s="37"/>
      <c r="T5" s="37"/>
      <c r="U5" s="37"/>
      <c r="V5" s="38"/>
      <c r="W5" s="36" t="s">
        <v>9</v>
      </c>
      <c r="X5" s="37"/>
      <c r="Y5" s="37"/>
      <c r="Z5" s="37"/>
      <c r="AA5" s="37"/>
      <c r="AB5" s="37"/>
      <c r="AC5" s="37"/>
      <c r="AD5" s="37"/>
      <c r="AE5" s="37"/>
      <c r="AF5" s="39"/>
      <c r="AG5" s="40"/>
      <c r="AH5" s="40"/>
      <c r="AI5" s="41"/>
      <c r="AJ5" s="42" t="s">
        <v>10</v>
      </c>
      <c r="AK5" s="43"/>
      <c r="AL5" s="43"/>
      <c r="AM5" s="43"/>
      <c r="AN5" s="43"/>
      <c r="AO5" s="43"/>
      <c r="AP5" s="43"/>
      <c r="AQ5" s="43"/>
      <c r="AR5" s="43"/>
      <c r="AS5" s="43"/>
      <c r="AT5" s="44"/>
      <c r="AU5" s="42" t="s">
        <v>10</v>
      </c>
      <c r="AV5" s="44"/>
      <c r="AW5" s="42" t="s">
        <v>10</v>
      </c>
      <c r="AX5" s="43"/>
      <c r="AY5" s="43"/>
      <c r="AZ5" s="43"/>
      <c r="BA5" s="43"/>
      <c r="BB5" s="43"/>
      <c r="BC5" s="43"/>
      <c r="BD5" s="44"/>
      <c r="BE5" s="42" t="s">
        <v>10</v>
      </c>
      <c r="BF5" s="43"/>
      <c r="BG5" s="43"/>
      <c r="BH5" s="43"/>
      <c r="BI5" s="43"/>
      <c r="BJ5" s="43"/>
      <c r="BK5" s="43"/>
      <c r="BL5" s="43"/>
      <c r="BM5" s="43"/>
      <c r="BN5" s="44"/>
      <c r="BO5" s="45"/>
      <c r="BP5" s="46"/>
      <c r="BQ5" s="46"/>
      <c r="BR5" s="47"/>
      <c r="BS5" s="9"/>
      <c r="BT5" s="10"/>
      <c r="BU5" s="10"/>
      <c r="BV5" s="10"/>
      <c r="BW5" s="10"/>
      <c r="BX5" s="10"/>
      <c r="BY5" s="10"/>
    </row>
    <row r="6" spans="1:77" s="90" customFormat="1" ht="71.25" customHeight="1" thickBot="1" x14ac:dyDescent="0.3">
      <c r="A6" s="48" t="s">
        <v>11</v>
      </c>
      <c r="B6" s="49" t="s">
        <v>12</v>
      </c>
      <c r="C6" s="50" t="s">
        <v>13</v>
      </c>
      <c r="D6" s="51" t="s">
        <v>14</v>
      </c>
      <c r="E6" s="52" t="s">
        <v>15</v>
      </c>
      <c r="F6" s="53" t="s">
        <v>16</v>
      </c>
      <c r="G6" s="52" t="s">
        <v>17</v>
      </c>
      <c r="H6" s="53" t="s">
        <v>18</v>
      </c>
      <c r="I6" s="52" t="s">
        <v>19</v>
      </c>
      <c r="J6" s="53" t="s">
        <v>20</v>
      </c>
      <c r="K6" s="54" t="s">
        <v>21</v>
      </c>
      <c r="L6" s="55" t="s">
        <v>22</v>
      </c>
      <c r="M6" s="56" t="s">
        <v>23</v>
      </c>
      <c r="N6" s="51" t="s">
        <v>24</v>
      </c>
      <c r="O6" s="56" t="s">
        <v>23</v>
      </c>
      <c r="P6" s="57" t="s">
        <v>25</v>
      </c>
      <c r="Q6" s="58" t="s">
        <v>26</v>
      </c>
      <c r="R6" s="59" t="s">
        <v>14</v>
      </c>
      <c r="S6" s="58" t="s">
        <v>27</v>
      </c>
      <c r="T6" s="60" t="s">
        <v>22</v>
      </c>
      <c r="U6" s="59" t="s">
        <v>28</v>
      </c>
      <c r="V6" s="61" t="s">
        <v>23</v>
      </c>
      <c r="W6" s="62" t="s">
        <v>29</v>
      </c>
      <c r="X6" s="60" t="s">
        <v>30</v>
      </c>
      <c r="Y6" s="63" t="s">
        <v>31</v>
      </c>
      <c r="Z6" s="60" t="s">
        <v>32</v>
      </c>
      <c r="AA6" s="63" t="s">
        <v>33</v>
      </c>
      <c r="AB6" s="64" t="s">
        <v>34</v>
      </c>
      <c r="AC6" s="60" t="s">
        <v>22</v>
      </c>
      <c r="AD6" s="65" t="s">
        <v>28</v>
      </c>
      <c r="AE6" s="66" t="s">
        <v>23</v>
      </c>
      <c r="AF6" s="67" t="s">
        <v>35</v>
      </c>
      <c r="AG6" s="68" t="s">
        <v>36</v>
      </c>
      <c r="AH6" s="69" t="s">
        <v>23</v>
      </c>
      <c r="AI6" s="70" t="s">
        <v>37</v>
      </c>
      <c r="AJ6" s="71" t="s">
        <v>38</v>
      </c>
      <c r="AK6" s="72" t="s">
        <v>39</v>
      </c>
      <c r="AL6" s="73" t="s">
        <v>40</v>
      </c>
      <c r="AM6" s="72" t="s">
        <v>41</v>
      </c>
      <c r="AN6" s="73" t="s">
        <v>42</v>
      </c>
      <c r="AO6" s="72" t="s">
        <v>43</v>
      </c>
      <c r="AP6" s="73" t="s">
        <v>44</v>
      </c>
      <c r="AQ6" s="74" t="s">
        <v>45</v>
      </c>
      <c r="AR6" s="75" t="s">
        <v>22</v>
      </c>
      <c r="AS6" s="73" t="s">
        <v>23</v>
      </c>
      <c r="AT6" s="76" t="s">
        <v>46</v>
      </c>
      <c r="AU6" s="77" t="s">
        <v>47</v>
      </c>
      <c r="AV6" s="76" t="s">
        <v>46</v>
      </c>
      <c r="AW6" s="78" t="s">
        <v>48</v>
      </c>
      <c r="AX6" s="79" t="s">
        <v>26</v>
      </c>
      <c r="AY6" s="80" t="s">
        <v>49</v>
      </c>
      <c r="AZ6" s="79" t="s">
        <v>50</v>
      </c>
      <c r="BA6" s="79" t="s">
        <v>22</v>
      </c>
      <c r="BB6" s="80" t="s">
        <v>28</v>
      </c>
      <c r="BC6" s="80" t="s">
        <v>23</v>
      </c>
      <c r="BD6" s="81" t="s">
        <v>46</v>
      </c>
      <c r="BE6" s="82" t="s">
        <v>29</v>
      </c>
      <c r="BF6" s="79" t="s">
        <v>30</v>
      </c>
      <c r="BG6" s="83" t="s">
        <v>31</v>
      </c>
      <c r="BH6" s="79" t="s">
        <v>32</v>
      </c>
      <c r="BI6" s="83" t="s">
        <v>33</v>
      </c>
      <c r="BJ6" s="84" t="s">
        <v>34</v>
      </c>
      <c r="BK6" s="79" t="s">
        <v>22</v>
      </c>
      <c r="BL6" s="80" t="s">
        <v>28</v>
      </c>
      <c r="BM6" s="80" t="s">
        <v>23</v>
      </c>
      <c r="BN6" s="81" t="s">
        <v>46</v>
      </c>
      <c r="BO6" s="85" t="s">
        <v>35</v>
      </c>
      <c r="BP6" s="86" t="s">
        <v>23</v>
      </c>
      <c r="BQ6" s="87" t="s">
        <v>51</v>
      </c>
      <c r="BR6" s="88" t="s">
        <v>52</v>
      </c>
      <c r="BS6" s="89"/>
    </row>
    <row r="7" spans="1:77" ht="30" customHeight="1" x14ac:dyDescent="0.35">
      <c r="A7" s="91" t="s">
        <v>53</v>
      </c>
      <c r="B7" s="92" t="str">
        <f>VLOOKUP(A7,'[1]Contacts&amp;Mem'!$A$3:$AB$111,2,)</f>
        <v>Ameline</v>
      </c>
      <c r="C7" s="93" t="str">
        <f>VLOOKUP($A7,'[1]Contacts&amp;Mem'!$A$3:$AB$111,11,)</f>
        <v>CAT 1</v>
      </c>
      <c r="D7" s="94">
        <v>1</v>
      </c>
      <c r="E7" s="95">
        <f>VLOOKUP(D7,[1]MCPoints!$A$6:$B$8,2,)</f>
        <v>3</v>
      </c>
      <c r="F7" s="95">
        <v>1</v>
      </c>
      <c r="G7" s="95">
        <f>VLOOKUP(F7,[1]MCPoints!$A$6:$B$8,2,)</f>
        <v>3</v>
      </c>
      <c r="H7" s="95">
        <v>1</v>
      </c>
      <c r="I7" s="95">
        <f>VLOOKUP(H7,[1]MCPoints!$A$6:$B$8,2,)</f>
        <v>3</v>
      </c>
      <c r="J7" s="95">
        <v>3</v>
      </c>
      <c r="K7" s="95">
        <f>VLOOKUP(J7,[1]MCPoints!$A$6:$B$8,2,)</f>
        <v>1</v>
      </c>
      <c r="L7" s="95">
        <f>E7+G7+I7+K7</f>
        <v>10</v>
      </c>
      <c r="M7" s="95">
        <f>VLOOKUP(J7,[1]MCPoints!$D$6:$E$10,2,)</f>
        <v>6</v>
      </c>
      <c r="N7" s="96">
        <v>3</v>
      </c>
      <c r="O7" s="97">
        <f>VLOOKUP(N7,[1]MCPoints!$D$6:$E$10,2,)</f>
        <v>6</v>
      </c>
      <c r="P7" s="98"/>
      <c r="Q7" s="99">
        <v>0</v>
      </c>
      <c r="R7" s="99"/>
      <c r="S7" s="99">
        <v>0</v>
      </c>
      <c r="T7" s="100">
        <f>Q7+S7</f>
        <v>0</v>
      </c>
      <c r="U7" s="99"/>
      <c r="V7" s="101">
        <v>0</v>
      </c>
      <c r="W7" s="102">
        <v>1</v>
      </c>
      <c r="X7" s="99">
        <f>VLOOKUP(W7,[1]MCPoints!$A$6:$B$8,2,)</f>
        <v>3</v>
      </c>
      <c r="Y7" s="100">
        <v>1</v>
      </c>
      <c r="Z7" s="99">
        <f>VLOOKUP(Y7,[1]MCPoints!$A$6:$B$8,2,)</f>
        <v>3</v>
      </c>
      <c r="AA7" s="100">
        <v>1</v>
      </c>
      <c r="AB7" s="99">
        <f>VLOOKUP(AA7,[1]MCPoints!$A$6:$B$8,2,)</f>
        <v>3</v>
      </c>
      <c r="AC7" s="100">
        <f>X7+Z7+AB7</f>
        <v>9</v>
      </c>
      <c r="AD7" s="95">
        <v>1</v>
      </c>
      <c r="AE7" s="103">
        <f>VLOOKUP(AD7,[1]MCPoints!$D$6:$E$10,2,)</f>
        <v>10</v>
      </c>
      <c r="AF7" s="104">
        <f>L7+T7+AC7</f>
        <v>19</v>
      </c>
      <c r="AG7" s="105">
        <v>1</v>
      </c>
      <c r="AH7" s="105">
        <f>M7+O7+V7+AE7</f>
        <v>22</v>
      </c>
      <c r="AI7" s="106">
        <v>2</v>
      </c>
      <c r="AJ7" s="107">
        <v>2</v>
      </c>
      <c r="AK7" s="108">
        <f>VLOOKUP(AJ7,[1]MCPoints!$G$6:$H$10,2,)</f>
        <v>4</v>
      </c>
      <c r="AL7" s="108">
        <v>1</v>
      </c>
      <c r="AM7" s="108">
        <f>VLOOKUP(AL7,[1]MCPoints!$G$6:$H$10,2,)</f>
        <v>5</v>
      </c>
      <c r="AN7" s="108">
        <v>2</v>
      </c>
      <c r="AO7" s="108">
        <f>VLOOKUP(AN7,[1]MCPoints!$G$6:$H$10,2,)</f>
        <v>4</v>
      </c>
      <c r="AP7" s="108">
        <v>4</v>
      </c>
      <c r="AQ7" s="108">
        <f>VLOOKUP(AP7,[1]MCPoints!$G$6:$H$10,2,)</f>
        <v>2</v>
      </c>
      <c r="AR7" s="108">
        <f>AK7+AM7+AO7+AQ7</f>
        <v>15</v>
      </c>
      <c r="AS7" s="108">
        <f>VLOOKUP(AP7,[1]MCPoints!$J$6:$K$10,2,)</f>
        <v>8</v>
      </c>
      <c r="AT7" s="97">
        <f>AK7+AM7+AO7+AQ7+AS7</f>
        <v>23</v>
      </c>
      <c r="AU7" s="109">
        <v>5</v>
      </c>
      <c r="AV7" s="97">
        <f>VLOOKUP(AU7,[1]MCPoints!$J$6:$K$10,2,)</f>
        <v>4</v>
      </c>
      <c r="AW7" s="94"/>
      <c r="AX7" s="95">
        <v>0</v>
      </c>
      <c r="AY7" s="95"/>
      <c r="AZ7" s="95">
        <v>0</v>
      </c>
      <c r="BA7" s="95">
        <f>AX7+AZ7</f>
        <v>0</v>
      </c>
      <c r="BB7" s="95"/>
      <c r="BC7" s="95">
        <v>0</v>
      </c>
      <c r="BD7" s="103">
        <f>BA7+BC7</f>
        <v>0</v>
      </c>
      <c r="BE7" s="102">
        <v>1</v>
      </c>
      <c r="BF7" s="95">
        <f>VLOOKUP(BE7,[1]MCPoints!$G$6:$H$10,2,)</f>
        <v>5</v>
      </c>
      <c r="BG7" s="100">
        <v>1</v>
      </c>
      <c r="BH7" s="95">
        <f>VLOOKUP(BG7,[1]MCPoints!$G$6:$H$10,2,)</f>
        <v>5</v>
      </c>
      <c r="BI7" s="100">
        <v>1</v>
      </c>
      <c r="BJ7" s="95">
        <f>VLOOKUP(BI7,[1]MCPoints!$G$6:$H$10,2,)</f>
        <v>5</v>
      </c>
      <c r="BK7" s="100">
        <f>BF7+BH7+BJ7</f>
        <v>15</v>
      </c>
      <c r="BL7" s="95">
        <v>1</v>
      </c>
      <c r="BM7" s="95">
        <f>VLOOKUP(BL7,[1]MCPoints!$J$6:$K$10,2,)</f>
        <v>20</v>
      </c>
      <c r="BN7" s="110">
        <f>BK7+BM7</f>
        <v>35</v>
      </c>
      <c r="BO7" s="94">
        <f>AR7+BA7+BK7</f>
        <v>30</v>
      </c>
      <c r="BP7" s="95">
        <f>AS7+AV7+BC7+BM7</f>
        <v>32</v>
      </c>
      <c r="BQ7" s="95">
        <f>BO7+BP7</f>
        <v>62</v>
      </c>
      <c r="BR7" s="103">
        <v>1</v>
      </c>
      <c r="BS7" s="111"/>
      <c r="BT7" s="112"/>
    </row>
    <row r="8" spans="1:77" ht="30" customHeight="1" x14ac:dyDescent="0.35">
      <c r="A8" s="91" t="s">
        <v>54</v>
      </c>
      <c r="B8" s="92" t="str">
        <f>VLOOKUP(A8,'[1]Contacts&amp;Mem'!$A$3:$AB$111,2,)</f>
        <v>Plata</v>
      </c>
      <c r="C8" s="93" t="str">
        <f>VLOOKUP($A8,'[1]Contacts&amp;Mem'!$A$3:$AB$111,11,)</f>
        <v>JUNIORS</v>
      </c>
      <c r="D8" s="94">
        <v>1</v>
      </c>
      <c r="E8" s="95">
        <f>VLOOKUP(D8,[1]MCPoints!$A$6:$B$8,2,)</f>
        <v>3</v>
      </c>
      <c r="F8" s="95">
        <v>1</v>
      </c>
      <c r="G8" s="95">
        <f>VLOOKUP(F8,[1]MCPoints!$A$6:$B$8,2,)</f>
        <v>3</v>
      </c>
      <c r="H8" s="95">
        <v>1</v>
      </c>
      <c r="I8" s="95">
        <f>VLOOKUP(H8,[1]MCPoints!$A$6:$B$8,2,)</f>
        <v>3</v>
      </c>
      <c r="J8" s="95">
        <v>1</v>
      </c>
      <c r="K8" s="95">
        <f>VLOOKUP(J8,[1]MCPoints!$A$6:$B$8,2,)</f>
        <v>3</v>
      </c>
      <c r="L8" s="95">
        <f>E8+G8+I8+K8</f>
        <v>12</v>
      </c>
      <c r="M8" s="95">
        <f>VLOOKUP(J8,[1]MCPoints!$D$6:$E$10,2,)</f>
        <v>10</v>
      </c>
      <c r="N8" s="96">
        <v>2</v>
      </c>
      <c r="O8" s="97">
        <f>VLOOKUP(N8,[1]MCPoints!$D$6:$E$10,2,)</f>
        <v>8</v>
      </c>
      <c r="P8" s="98">
        <v>2</v>
      </c>
      <c r="Q8" s="99">
        <f>VLOOKUP(P8,[1]MCPoints!$A$6:$B$8,2,)</f>
        <v>2</v>
      </c>
      <c r="R8" s="99">
        <v>1</v>
      </c>
      <c r="S8" s="99">
        <f>VLOOKUP(R8,[1]MCPoints!$A$6:$B$8,2,)</f>
        <v>3</v>
      </c>
      <c r="T8" s="100">
        <f>Q8+S8</f>
        <v>5</v>
      </c>
      <c r="U8" s="99">
        <v>2</v>
      </c>
      <c r="V8" s="101">
        <f>VLOOKUP(U8,[1]MCPoints!$D$6:$E$10,2,)</f>
        <v>8</v>
      </c>
      <c r="W8" s="102">
        <v>1</v>
      </c>
      <c r="X8" s="99">
        <f>VLOOKUP(W8,[1]MCPoints!$A$6:$B$8,2,)</f>
        <v>3</v>
      </c>
      <c r="Y8" s="100">
        <v>1</v>
      </c>
      <c r="Z8" s="99">
        <f>VLOOKUP(Y8,[1]MCPoints!$A$6:$B$8,2,)</f>
        <v>3</v>
      </c>
      <c r="AA8" s="100">
        <v>1</v>
      </c>
      <c r="AB8" s="99">
        <f>VLOOKUP(AA8,[1]MCPoints!$A$6:$B$8,2,)</f>
        <v>3</v>
      </c>
      <c r="AC8" s="100">
        <f>X8+Z8+AB8</f>
        <v>9</v>
      </c>
      <c r="AD8" s="95">
        <v>1</v>
      </c>
      <c r="AE8" s="103">
        <f>VLOOKUP(AD8,[1]MCPoints!$D$6:$E$10,2,)</f>
        <v>10</v>
      </c>
      <c r="AF8" s="114">
        <f>L8+T8+AC8</f>
        <v>26</v>
      </c>
      <c r="AG8" s="95">
        <v>1</v>
      </c>
      <c r="AH8" s="95">
        <f>M8+O8+V8+AE8</f>
        <v>36</v>
      </c>
      <c r="AI8" s="103">
        <v>1</v>
      </c>
      <c r="AJ8" s="107">
        <v>1</v>
      </c>
      <c r="AK8" s="108">
        <f>VLOOKUP(AJ8,[1]MCPoints!$G$6:$H$10,2,)</f>
        <v>5</v>
      </c>
      <c r="AL8" s="108">
        <v>3</v>
      </c>
      <c r="AM8" s="108">
        <f>VLOOKUP(AL8,[1]MCPoints!$G$6:$H$10,2,)</f>
        <v>3</v>
      </c>
      <c r="AN8" s="108">
        <v>1</v>
      </c>
      <c r="AO8" s="108">
        <f>VLOOKUP(AN8,[1]MCPoints!$G$6:$H$10,2,)</f>
        <v>5</v>
      </c>
      <c r="AP8" s="108">
        <v>3</v>
      </c>
      <c r="AQ8" s="108">
        <f>VLOOKUP(AP8,[1]MCPoints!$G$6:$H$10,2,)</f>
        <v>3</v>
      </c>
      <c r="AR8" s="108">
        <f>AK8+AM8+AO8+AQ8</f>
        <v>16</v>
      </c>
      <c r="AS8" s="108">
        <f>VLOOKUP(AP8,[1]MCPoints!$J$6:$K$10,2,)</f>
        <v>12</v>
      </c>
      <c r="AT8" s="97">
        <f>AK8+AM8+AO8+AQ8+AS8</f>
        <v>28</v>
      </c>
      <c r="AU8" s="109">
        <v>4</v>
      </c>
      <c r="AV8" s="97">
        <f>VLOOKUP(AU8,[1]MCPoints!$J$6:$K$10,2,)</f>
        <v>8</v>
      </c>
      <c r="AW8" s="94">
        <v>12</v>
      </c>
      <c r="AX8" s="95">
        <v>0</v>
      </c>
      <c r="AY8" s="95">
        <v>2</v>
      </c>
      <c r="AZ8" s="95">
        <f>VLOOKUP(AY8,[1]MCPoints!$G$6:$H$10,2,)</f>
        <v>4</v>
      </c>
      <c r="BA8" s="95">
        <f>AX8+AZ8</f>
        <v>4</v>
      </c>
      <c r="BB8" s="95">
        <v>3</v>
      </c>
      <c r="BC8" s="95">
        <f>VLOOKUP(BB8,[1]MCPoints!$J$6:$K$10,2,)</f>
        <v>12</v>
      </c>
      <c r="BD8" s="103">
        <f>BA8+BC8</f>
        <v>16</v>
      </c>
      <c r="BE8" s="102">
        <v>6</v>
      </c>
      <c r="BF8" s="95"/>
      <c r="BG8" s="100">
        <v>5</v>
      </c>
      <c r="BH8" s="95">
        <f>VLOOKUP(BG8,[1]MCPoints!$G$6:$H$10,2,)</f>
        <v>1</v>
      </c>
      <c r="BI8" s="100">
        <v>16</v>
      </c>
      <c r="BJ8" s="95"/>
      <c r="BK8" s="100">
        <f>BF8+BH8+BJ8</f>
        <v>1</v>
      </c>
      <c r="BL8" s="95">
        <v>11</v>
      </c>
      <c r="BM8" s="95"/>
      <c r="BN8" s="110">
        <f>BK8+BM8</f>
        <v>1</v>
      </c>
      <c r="BO8" s="94">
        <f>AR8+BA8+BK8</f>
        <v>21</v>
      </c>
      <c r="BP8" s="95">
        <f>AS8+AV8+BC8+BM8</f>
        <v>32</v>
      </c>
      <c r="BQ8" s="95">
        <f>BO8+BP8</f>
        <v>53</v>
      </c>
      <c r="BR8" s="103">
        <v>2</v>
      </c>
      <c r="BS8" s="115"/>
      <c r="BT8" s="116"/>
      <c r="BU8" s="116"/>
      <c r="BV8" s="116"/>
      <c r="BW8" s="116"/>
      <c r="BX8" s="116"/>
      <c r="BY8" s="116"/>
    </row>
    <row r="9" spans="1:77" ht="30" customHeight="1" x14ac:dyDescent="0.35">
      <c r="A9" s="91" t="s">
        <v>55</v>
      </c>
      <c r="B9" s="92" t="str">
        <f>VLOOKUP(A9,'[1]Contacts&amp;Mem'!$A$3:$AB$111,2,)</f>
        <v>Solomon</v>
      </c>
      <c r="C9" s="93" t="str">
        <f>VLOOKUP($A9,'[1]Contacts&amp;Mem'!$A$3:$AB$111,11,)</f>
        <v>CAT 1</v>
      </c>
      <c r="D9" s="94">
        <v>5</v>
      </c>
      <c r="E9" s="95"/>
      <c r="F9" s="95">
        <v>4</v>
      </c>
      <c r="G9" s="95"/>
      <c r="H9" s="95">
        <v>2</v>
      </c>
      <c r="I9" s="95">
        <f>VLOOKUP(H9,[1]MCPoints!$A$6:$B$8,2,)</f>
        <v>2</v>
      </c>
      <c r="J9" s="95">
        <v>2</v>
      </c>
      <c r="K9" s="95">
        <f>VLOOKUP(J9,[1]MCPoints!$A$6:$B$8,2,)</f>
        <v>2</v>
      </c>
      <c r="L9" s="95">
        <f>E9+G9+I9+K9</f>
        <v>4</v>
      </c>
      <c r="M9" s="95">
        <f>VLOOKUP(J9,[1]MCPoints!$D$6:$E$10,2,)</f>
        <v>8</v>
      </c>
      <c r="N9" s="96">
        <v>4</v>
      </c>
      <c r="O9" s="97">
        <f>VLOOKUP(N9,[1]MCPoints!$D$6:$E$10,2,)</f>
        <v>4</v>
      </c>
      <c r="P9" s="98">
        <v>2</v>
      </c>
      <c r="Q9" s="99">
        <f>VLOOKUP(P9,[1]MCPoints!$A$6:$B$8,2,)</f>
        <v>2</v>
      </c>
      <c r="R9" s="99">
        <v>1</v>
      </c>
      <c r="S9" s="99">
        <f>VLOOKUP(R9,[1]MCPoints!$A$6:$B$8,2,)</f>
        <v>3</v>
      </c>
      <c r="T9" s="100">
        <f>Q9+S9</f>
        <v>5</v>
      </c>
      <c r="U9" s="99">
        <v>3</v>
      </c>
      <c r="V9" s="101">
        <f>VLOOKUP(U9,[1]MCPoints!$D$6:$E$10,2,)</f>
        <v>6</v>
      </c>
      <c r="W9" s="102">
        <v>5</v>
      </c>
      <c r="X9" s="99">
        <v>0</v>
      </c>
      <c r="Y9" s="100">
        <v>2</v>
      </c>
      <c r="Z9" s="99">
        <f>VLOOKUP(Y9,[1]MCPoints!$A$6:$B$8,2,)</f>
        <v>2</v>
      </c>
      <c r="AA9" s="100">
        <v>6</v>
      </c>
      <c r="AB9" s="99">
        <v>0</v>
      </c>
      <c r="AC9" s="100">
        <f>X9+Z9+AB9</f>
        <v>2</v>
      </c>
      <c r="AD9" s="95">
        <v>2</v>
      </c>
      <c r="AE9" s="103">
        <f>VLOOKUP(AD9,[1]MCPoints!$D$6:$E$10,2,)</f>
        <v>8</v>
      </c>
      <c r="AF9" s="114">
        <f>L9+T9+AC9</f>
        <v>11</v>
      </c>
      <c r="AG9" s="95">
        <v>2</v>
      </c>
      <c r="AH9" s="95">
        <f>M9+O9+V9+AE9</f>
        <v>26</v>
      </c>
      <c r="AI9" s="103">
        <v>1</v>
      </c>
      <c r="AJ9" s="107">
        <v>19</v>
      </c>
      <c r="AK9" s="108">
        <v>0</v>
      </c>
      <c r="AL9" s="108">
        <v>5</v>
      </c>
      <c r="AM9" s="108">
        <f>VLOOKUP(AL9,[1]MCPoints!$G$6:$H$10,2,)</f>
        <v>1</v>
      </c>
      <c r="AN9" s="108">
        <v>3</v>
      </c>
      <c r="AO9" s="108">
        <f>VLOOKUP(AN9,[1]MCPoints!$G$6:$H$10,2,)</f>
        <v>3</v>
      </c>
      <c r="AP9" s="108">
        <v>2</v>
      </c>
      <c r="AQ9" s="108">
        <f>VLOOKUP(AP9,[1]MCPoints!$G$6:$H$10,2,)</f>
        <v>4</v>
      </c>
      <c r="AR9" s="108">
        <f>AK9+AM9+AO9+AQ9</f>
        <v>8</v>
      </c>
      <c r="AS9" s="108">
        <f>VLOOKUP(AP9,[1]MCPoints!$J$6:$K$10,2,)</f>
        <v>16</v>
      </c>
      <c r="AT9" s="97">
        <f>AK9+AM9+AO9+AQ9+AS9</f>
        <v>24</v>
      </c>
      <c r="AU9" s="109">
        <v>7</v>
      </c>
      <c r="AV9" s="97">
        <v>0</v>
      </c>
      <c r="AW9" s="94">
        <v>8</v>
      </c>
      <c r="AX9" s="95">
        <v>0</v>
      </c>
      <c r="AY9" s="95">
        <v>1</v>
      </c>
      <c r="AZ9" s="95">
        <f>VLOOKUP(AY9,[1]MCPoints!$G$6:$H$10,2,)</f>
        <v>5</v>
      </c>
      <c r="BA9" s="95">
        <f>AX9+AZ9</f>
        <v>5</v>
      </c>
      <c r="BB9" s="95">
        <v>8</v>
      </c>
      <c r="BC9" s="95">
        <v>0</v>
      </c>
      <c r="BD9" s="103">
        <f>BA9+BC9</f>
        <v>5</v>
      </c>
      <c r="BE9" s="102">
        <v>15</v>
      </c>
      <c r="BF9" s="95"/>
      <c r="BG9" s="100">
        <v>2</v>
      </c>
      <c r="BH9" s="95">
        <f>VLOOKUP(BG9,[1]MCPoints!$G$6:$H$10,2,)</f>
        <v>4</v>
      </c>
      <c r="BI9" s="100">
        <v>14</v>
      </c>
      <c r="BJ9" s="95"/>
      <c r="BK9" s="100">
        <f>BF9+BH9+BJ9</f>
        <v>4</v>
      </c>
      <c r="BL9" s="95">
        <v>3</v>
      </c>
      <c r="BM9" s="95">
        <f>VLOOKUP(BL9,[1]MCPoints!$J$6:$K$10,2,)</f>
        <v>12</v>
      </c>
      <c r="BN9" s="110">
        <f>BK9+BM9</f>
        <v>16</v>
      </c>
      <c r="BO9" s="94">
        <f>AR9+BA9+BK9</f>
        <v>17</v>
      </c>
      <c r="BP9" s="95">
        <f>AS9+AV9+BC9+BM9</f>
        <v>28</v>
      </c>
      <c r="BQ9" s="95">
        <f>BO9+BP9</f>
        <v>45</v>
      </c>
      <c r="BR9" s="103">
        <v>3</v>
      </c>
      <c r="BS9" s="115"/>
      <c r="BT9" s="116"/>
      <c r="BU9" s="116"/>
      <c r="BV9" s="116"/>
      <c r="BW9" s="116"/>
      <c r="BX9" s="116"/>
      <c r="BY9" s="116"/>
    </row>
    <row r="10" spans="1:77" ht="30" customHeight="1" x14ac:dyDescent="0.35">
      <c r="A10" s="91" t="s">
        <v>56</v>
      </c>
      <c r="B10" s="92" t="str">
        <f>VLOOKUP(A10,'[1]Contacts&amp;Mem'!$A$3:$AB$111,2,)</f>
        <v>Lodigiani</v>
      </c>
      <c r="C10" s="93" t="str">
        <f>VLOOKUP($A10,'[1]Contacts&amp;Mem'!$A$3:$AB$111,11,)</f>
        <v>CAT 1</v>
      </c>
      <c r="D10" s="94">
        <v>2</v>
      </c>
      <c r="E10" s="95">
        <f>VLOOKUP(D10,[1]MCPoints!$A$6:$B$8,2,)</f>
        <v>2</v>
      </c>
      <c r="F10" s="95">
        <v>2</v>
      </c>
      <c r="G10" s="95">
        <f>VLOOKUP(F10,[1]MCPoints!$A$6:$B$8,2,)</f>
        <v>2</v>
      </c>
      <c r="H10" s="95">
        <v>3</v>
      </c>
      <c r="I10" s="95">
        <f>VLOOKUP(H10,[1]MCPoints!$A$6:$B$8,2,)</f>
        <v>1</v>
      </c>
      <c r="J10" s="95">
        <v>1</v>
      </c>
      <c r="K10" s="95">
        <f>VLOOKUP(J10,[1]MCPoints!$A$6:$B$8,2,)</f>
        <v>3</v>
      </c>
      <c r="L10" s="95">
        <f>E10+G10+I10+K10</f>
        <v>8</v>
      </c>
      <c r="M10" s="95">
        <f>VLOOKUP(J10,[1]MCPoints!$D$6:$E$10,2,)</f>
        <v>10</v>
      </c>
      <c r="N10" s="96">
        <v>0</v>
      </c>
      <c r="O10" s="97">
        <v>0</v>
      </c>
      <c r="P10" s="98"/>
      <c r="Q10" s="99">
        <v>0</v>
      </c>
      <c r="R10" s="99"/>
      <c r="S10" s="99">
        <v>0</v>
      </c>
      <c r="T10" s="100">
        <f>Q10+S10</f>
        <v>0</v>
      </c>
      <c r="U10" s="99"/>
      <c r="V10" s="101">
        <v>0</v>
      </c>
      <c r="W10" s="102">
        <v>3</v>
      </c>
      <c r="X10" s="99">
        <f>VLOOKUP(W10,[1]MCPoints!$A$6:$B$8,2,)</f>
        <v>1</v>
      </c>
      <c r="Y10" s="100">
        <v>4</v>
      </c>
      <c r="Z10" s="99">
        <v>0</v>
      </c>
      <c r="AA10" s="100">
        <v>3</v>
      </c>
      <c r="AB10" s="99">
        <f>VLOOKUP(AA10,[1]MCPoints!$A$6:$B$8,2,)</f>
        <v>1</v>
      </c>
      <c r="AC10" s="100">
        <f>X10+Z10+AB10</f>
        <v>2</v>
      </c>
      <c r="AD10" s="95">
        <v>6</v>
      </c>
      <c r="AE10" s="103"/>
      <c r="AF10" s="114">
        <f>L10+T10+AC10</f>
        <v>10</v>
      </c>
      <c r="AG10" s="95">
        <v>3</v>
      </c>
      <c r="AH10" s="95">
        <f>M10+O10+V10+AE10</f>
        <v>10</v>
      </c>
      <c r="AI10" s="103">
        <v>5</v>
      </c>
      <c r="AJ10" s="107">
        <v>3</v>
      </c>
      <c r="AK10" s="108">
        <f>VLOOKUP(AJ10,[1]MCPoints!$G$6:$H$10,2,)</f>
        <v>3</v>
      </c>
      <c r="AL10" s="108">
        <v>2</v>
      </c>
      <c r="AM10" s="108">
        <f>VLOOKUP(AL10,[1]MCPoints!$G$6:$H$10,2,)</f>
        <v>4</v>
      </c>
      <c r="AN10" s="108">
        <v>4</v>
      </c>
      <c r="AO10" s="108">
        <f>VLOOKUP(AN10,[1]MCPoints!$G$6:$H$10,2,)</f>
        <v>2</v>
      </c>
      <c r="AP10" s="108">
        <v>1</v>
      </c>
      <c r="AQ10" s="108">
        <f>VLOOKUP(AP10,[1]MCPoints!$G$6:$H$10,2,)</f>
        <v>5</v>
      </c>
      <c r="AR10" s="108">
        <f>AK10+AM10+AO10+AQ10</f>
        <v>14</v>
      </c>
      <c r="AS10" s="108">
        <f>VLOOKUP(AP10,[1]MCPoints!$J$6:$K$10,2,)</f>
        <v>20</v>
      </c>
      <c r="AT10" s="97">
        <f>AK10+AM10+AO10+AQ10+AS10</f>
        <v>34</v>
      </c>
      <c r="AU10" s="117">
        <v>0</v>
      </c>
      <c r="AV10" s="97">
        <v>0</v>
      </c>
      <c r="AW10" s="94"/>
      <c r="AX10" s="95">
        <v>0</v>
      </c>
      <c r="AY10" s="95"/>
      <c r="AZ10" s="95">
        <v>0</v>
      </c>
      <c r="BA10" s="95">
        <f>AX10+AZ10</f>
        <v>0</v>
      </c>
      <c r="BB10" s="95"/>
      <c r="BC10" s="95">
        <v>0</v>
      </c>
      <c r="BD10" s="103">
        <f>BA10+BC10</f>
        <v>0</v>
      </c>
      <c r="BE10" s="102">
        <v>3</v>
      </c>
      <c r="BF10" s="95">
        <f>VLOOKUP(BE10,[1]MCPoints!$G$6:$H$10,2,)</f>
        <v>3</v>
      </c>
      <c r="BG10" s="100">
        <v>4</v>
      </c>
      <c r="BH10" s="95">
        <f>VLOOKUP(BG10,[1]MCPoints!$G$6:$H$10,2,)</f>
        <v>2</v>
      </c>
      <c r="BI10" s="100">
        <v>4</v>
      </c>
      <c r="BJ10" s="95">
        <f>VLOOKUP(BI10,[1]MCPoints!$G$6:$H$10,2,)</f>
        <v>2</v>
      </c>
      <c r="BK10" s="100">
        <f>BF10+BH10+BJ10</f>
        <v>7</v>
      </c>
      <c r="BL10" s="95">
        <v>12</v>
      </c>
      <c r="BM10" s="95">
        <v>0</v>
      </c>
      <c r="BN10" s="110">
        <f>BK10+BM10</f>
        <v>7</v>
      </c>
      <c r="BO10" s="94">
        <f>AR10+BA10+BK10</f>
        <v>21</v>
      </c>
      <c r="BP10" s="95">
        <f>AS10+AV10+BC10+BM10</f>
        <v>20</v>
      </c>
      <c r="BQ10" s="95">
        <f>BO10+BP10</f>
        <v>41</v>
      </c>
      <c r="BR10" s="103">
        <v>4</v>
      </c>
      <c r="BS10" s="111"/>
      <c r="BT10" s="112"/>
    </row>
    <row r="11" spans="1:77" ht="30" customHeight="1" x14ac:dyDescent="0.35">
      <c r="A11" s="91" t="s">
        <v>57</v>
      </c>
      <c r="B11" s="92" t="str">
        <f>VLOOKUP(A11,'[1]Contacts&amp;Mem'!$A$3:$AB$111,2,)</f>
        <v>Thompson</v>
      </c>
      <c r="C11" s="93" t="str">
        <f>VLOOKUP($A11,'[1]Contacts&amp;Mem'!$A$3:$AB$111,11,)</f>
        <v>JUNIORS</v>
      </c>
      <c r="D11" s="118"/>
      <c r="E11" s="95">
        <v>0</v>
      </c>
      <c r="F11" s="119"/>
      <c r="G11" s="95">
        <v>0</v>
      </c>
      <c r="H11" s="119"/>
      <c r="I11" s="95">
        <v>0</v>
      </c>
      <c r="J11" s="119"/>
      <c r="K11" s="95">
        <v>0</v>
      </c>
      <c r="L11" s="95">
        <f>E11+G11+I11+K11</f>
        <v>0</v>
      </c>
      <c r="M11" s="95">
        <v>0</v>
      </c>
      <c r="N11" s="120">
        <v>1</v>
      </c>
      <c r="O11" s="97">
        <f>VLOOKUP(N11,[1]MCPoints!$D$6:$E$10,2,)</f>
        <v>10</v>
      </c>
      <c r="P11" s="98">
        <v>1</v>
      </c>
      <c r="Q11" s="99">
        <f>VLOOKUP(P11,[1]MCPoints!$A$6:$B$8,2,)</f>
        <v>3</v>
      </c>
      <c r="R11" s="121">
        <v>2</v>
      </c>
      <c r="S11" s="99">
        <f>VLOOKUP(R11,[1]MCPoints!$A$6:$B$8,2,)</f>
        <v>2</v>
      </c>
      <c r="T11" s="100">
        <f>Q11+S11</f>
        <v>5</v>
      </c>
      <c r="U11" s="121">
        <v>1</v>
      </c>
      <c r="V11" s="101">
        <f>VLOOKUP(U11,[1]MCPoints!$D$6:$E$10,2,)</f>
        <v>10</v>
      </c>
      <c r="W11" s="122"/>
      <c r="X11" s="99">
        <v>0</v>
      </c>
      <c r="Y11" s="100"/>
      <c r="Z11" s="99">
        <v>0</v>
      </c>
      <c r="AA11" s="100"/>
      <c r="AB11" s="99">
        <v>0</v>
      </c>
      <c r="AC11" s="100">
        <f>X11+Z11+AB11</f>
        <v>0</v>
      </c>
      <c r="AD11" s="123"/>
      <c r="AE11" s="103"/>
      <c r="AF11" s="114">
        <f>L11+T11+AC11</f>
        <v>5</v>
      </c>
      <c r="AG11" s="95">
        <v>2</v>
      </c>
      <c r="AH11" s="95">
        <f>M11+O11+V11+AE11</f>
        <v>20</v>
      </c>
      <c r="AI11" s="103">
        <v>2</v>
      </c>
      <c r="AJ11" s="124">
        <v>0</v>
      </c>
      <c r="AK11" s="108">
        <v>0</v>
      </c>
      <c r="AL11" s="108"/>
      <c r="AM11" s="108">
        <v>0</v>
      </c>
      <c r="AN11" s="108"/>
      <c r="AO11" s="108">
        <v>0</v>
      </c>
      <c r="AP11" s="108"/>
      <c r="AQ11" s="108">
        <v>0</v>
      </c>
      <c r="AR11" s="108">
        <f>AK11+AM11+AO11+AQ11</f>
        <v>0</v>
      </c>
      <c r="AS11" s="108">
        <v>0</v>
      </c>
      <c r="AT11" s="97">
        <f>AK11+AM11+AO11+AQ11+AS11</f>
        <v>0</v>
      </c>
      <c r="AU11" s="125">
        <v>1</v>
      </c>
      <c r="AV11" s="97">
        <f>VLOOKUP(AU11,[1]MCPoints!$J$6:$K$10,2,)</f>
        <v>20</v>
      </c>
      <c r="AW11" s="126">
        <v>11</v>
      </c>
      <c r="AX11" s="95">
        <v>0</v>
      </c>
      <c r="AY11" s="127">
        <v>9</v>
      </c>
      <c r="AZ11" s="95">
        <v>0</v>
      </c>
      <c r="BA11" s="95">
        <f>AX11+AZ11</f>
        <v>0</v>
      </c>
      <c r="BB11" s="95">
        <v>1</v>
      </c>
      <c r="BC11" s="95">
        <f>VLOOKUP(BB11,[1]MCPoints!$J$6:$K$10,2,)</f>
        <v>20</v>
      </c>
      <c r="BD11" s="103">
        <f>BA11+BC11</f>
        <v>20</v>
      </c>
      <c r="BE11" s="122"/>
      <c r="BF11" s="95"/>
      <c r="BG11" s="128"/>
      <c r="BH11" s="95"/>
      <c r="BI11" s="128"/>
      <c r="BJ11" s="95"/>
      <c r="BK11" s="100"/>
      <c r="BL11" s="123"/>
      <c r="BM11" s="95"/>
      <c r="BN11" s="110"/>
      <c r="BO11" s="94">
        <f>AR11+BA11+BK11</f>
        <v>0</v>
      </c>
      <c r="BP11" s="95">
        <f>AS11+AV11+BC11+BM11</f>
        <v>40</v>
      </c>
      <c r="BQ11" s="95">
        <f>BO11+BP11</f>
        <v>40</v>
      </c>
      <c r="BR11" s="103">
        <v>5</v>
      </c>
      <c r="BS11" s="111"/>
    </row>
    <row r="12" spans="1:77" ht="30" customHeight="1" x14ac:dyDescent="0.35">
      <c r="A12" s="91" t="s">
        <v>58</v>
      </c>
      <c r="B12" s="92" t="str">
        <f>VLOOKUP(A12,'[1]Contacts&amp;Mem'!$A$3:$AB$111,2,)</f>
        <v>Horsburgh</v>
      </c>
      <c r="C12" s="93" t="str">
        <f>VLOOKUP($A12,'[1]Contacts&amp;Mem'!$A$3:$AB$111,11,)</f>
        <v>CAT 1</v>
      </c>
      <c r="D12" s="94"/>
      <c r="E12" s="95"/>
      <c r="F12" s="95"/>
      <c r="G12" s="95"/>
      <c r="H12" s="95"/>
      <c r="I12" s="95"/>
      <c r="J12" s="95"/>
      <c r="K12" s="95"/>
      <c r="L12" s="95">
        <f>E12+G12+I12+K12</f>
        <v>0</v>
      </c>
      <c r="M12" s="95">
        <v>0</v>
      </c>
      <c r="N12" s="96">
        <v>1</v>
      </c>
      <c r="O12" s="97">
        <f>VLOOKUP(N12,[1]MCPoints!$D$6:$E$10,2,)</f>
        <v>10</v>
      </c>
      <c r="P12" s="98">
        <v>1</v>
      </c>
      <c r="Q12" s="99">
        <f>VLOOKUP(P12,[1]MCPoints!$A$6:$B$8,2,)</f>
        <v>3</v>
      </c>
      <c r="R12" s="99">
        <v>4</v>
      </c>
      <c r="S12" s="99">
        <v>0</v>
      </c>
      <c r="T12" s="100">
        <f>Q12+S12</f>
        <v>3</v>
      </c>
      <c r="U12" s="99">
        <v>4</v>
      </c>
      <c r="V12" s="101">
        <f>VLOOKUP(U12,[1]MCPoints!$D$6:$E$10,2,)</f>
        <v>4</v>
      </c>
      <c r="W12" s="102">
        <v>2</v>
      </c>
      <c r="X12" s="99">
        <f>VLOOKUP(W12,[1]MCPoints!$A$6:$B$8,2,)</f>
        <v>2</v>
      </c>
      <c r="Y12" s="100">
        <v>3</v>
      </c>
      <c r="Z12" s="99">
        <f>VLOOKUP(Y12,[1]MCPoints!$A$6:$B$8,2,)</f>
        <v>1</v>
      </c>
      <c r="AA12" s="100">
        <v>2</v>
      </c>
      <c r="AB12" s="99">
        <f>VLOOKUP(AA12,[1]MCPoints!$A$6:$B$8,2,)</f>
        <v>2</v>
      </c>
      <c r="AC12" s="100">
        <f>X12+Z12+AB12</f>
        <v>5</v>
      </c>
      <c r="AD12" s="95">
        <v>3</v>
      </c>
      <c r="AE12" s="103">
        <f>VLOOKUP(AD12,[1]MCPoints!$D$6:$E$10,2,)</f>
        <v>6</v>
      </c>
      <c r="AF12" s="114">
        <f>L12+T12+AC12</f>
        <v>8</v>
      </c>
      <c r="AG12" s="95">
        <v>4</v>
      </c>
      <c r="AH12" s="95">
        <f>M12+O12+V12+AE12</f>
        <v>20</v>
      </c>
      <c r="AI12" s="103">
        <v>4</v>
      </c>
      <c r="AJ12" s="107">
        <v>0</v>
      </c>
      <c r="AK12" s="108">
        <v>0</v>
      </c>
      <c r="AL12" s="108"/>
      <c r="AM12" s="108"/>
      <c r="AN12" s="108"/>
      <c r="AO12" s="108"/>
      <c r="AP12" s="108"/>
      <c r="AQ12" s="108"/>
      <c r="AR12" s="108">
        <f>AK12+AM12+AO12+AQ12</f>
        <v>0</v>
      </c>
      <c r="AS12" s="108"/>
      <c r="AT12" s="97">
        <f>AK12+AM12+AO12+AQ12+AS12</f>
        <v>0</v>
      </c>
      <c r="AU12" s="109">
        <v>2</v>
      </c>
      <c r="AV12" s="97">
        <f>VLOOKUP(AU12,[1]MCPoints!$J$6:$K$10,2,)</f>
        <v>16</v>
      </c>
      <c r="AW12" s="94">
        <v>6</v>
      </c>
      <c r="AX12" s="95">
        <v>0</v>
      </c>
      <c r="AY12" s="95">
        <v>5</v>
      </c>
      <c r="AZ12" s="95">
        <f>VLOOKUP(AY12,[1]MCPoints!$G$6:$H$10,2,)</f>
        <v>1</v>
      </c>
      <c r="BA12" s="95">
        <f>AX12+AZ12</f>
        <v>1</v>
      </c>
      <c r="BB12" s="95">
        <v>13</v>
      </c>
      <c r="BC12" s="95">
        <v>0</v>
      </c>
      <c r="BD12" s="103">
        <f>BA12+BC12</f>
        <v>1</v>
      </c>
      <c r="BE12" s="102">
        <v>2</v>
      </c>
      <c r="BF12" s="95">
        <f>VLOOKUP(BE12,[1]MCPoints!$G$6:$H$10,2,)</f>
        <v>4</v>
      </c>
      <c r="BG12" s="100">
        <v>3</v>
      </c>
      <c r="BH12" s="95">
        <f>VLOOKUP(BG12,[1]MCPoints!$G$6:$H$10,2,)</f>
        <v>3</v>
      </c>
      <c r="BI12" s="100">
        <v>2</v>
      </c>
      <c r="BJ12" s="95">
        <f>VLOOKUP(BI12,[1]MCPoints!$G$6:$H$10,2,)</f>
        <v>4</v>
      </c>
      <c r="BK12" s="100">
        <f>BF12+BH12+BJ12</f>
        <v>11</v>
      </c>
      <c r="BL12" s="95">
        <v>4</v>
      </c>
      <c r="BM12" s="95">
        <f>VLOOKUP(BL12,[1]MCPoints!$J$6:$K$10,2,)</f>
        <v>8</v>
      </c>
      <c r="BN12" s="110">
        <f>BK12+BM12</f>
        <v>19</v>
      </c>
      <c r="BO12" s="94">
        <f>AR12+BA12+BK12</f>
        <v>12</v>
      </c>
      <c r="BP12" s="95">
        <f>AS12+AV12+BC12+BM12</f>
        <v>24</v>
      </c>
      <c r="BQ12" s="95">
        <f>BO12+BP12</f>
        <v>36</v>
      </c>
      <c r="BR12" s="103">
        <v>6</v>
      </c>
      <c r="BS12" s="111"/>
      <c r="BT12" s="129"/>
      <c r="BU12" s="129"/>
      <c r="BV12" s="129"/>
    </row>
    <row r="13" spans="1:77" ht="30" customHeight="1" x14ac:dyDescent="0.35">
      <c r="A13" s="91" t="s">
        <v>59</v>
      </c>
      <c r="B13" s="92" t="str">
        <f>VLOOKUP(A13,'[1]Contacts&amp;Mem'!$A$3:$AB$111,2,)</f>
        <v>Bodden</v>
      </c>
      <c r="C13" s="93" t="str">
        <f>VLOOKUP($A13,'[1]Contacts&amp;Mem'!$A$3:$AB$111,11,)</f>
        <v>CAT 1</v>
      </c>
      <c r="D13" s="94">
        <v>6</v>
      </c>
      <c r="E13" s="95"/>
      <c r="F13" s="95">
        <v>5</v>
      </c>
      <c r="G13" s="95"/>
      <c r="H13" s="95">
        <v>4</v>
      </c>
      <c r="I13" s="95"/>
      <c r="J13" s="95">
        <v>4</v>
      </c>
      <c r="K13" s="95"/>
      <c r="L13" s="95">
        <f>E13+G13+I13+K13</f>
        <v>0</v>
      </c>
      <c r="M13" s="95">
        <f>VLOOKUP(J13,[1]MCPoints!$D$6:$E$10,2,)</f>
        <v>4</v>
      </c>
      <c r="N13" s="96">
        <v>2</v>
      </c>
      <c r="O13" s="97">
        <f>VLOOKUP(N13,[1]MCPoints!$D$6:$E$10,2,)</f>
        <v>8</v>
      </c>
      <c r="P13" s="98">
        <v>4</v>
      </c>
      <c r="Q13" s="99">
        <v>0</v>
      </c>
      <c r="R13" s="99">
        <v>2</v>
      </c>
      <c r="S13" s="99">
        <f>VLOOKUP(R13,[1]MCPoints!$A$6:$B$8,2,)</f>
        <v>2</v>
      </c>
      <c r="T13" s="100">
        <f>Q13+S13</f>
        <v>2</v>
      </c>
      <c r="U13" s="99">
        <v>2</v>
      </c>
      <c r="V13" s="101">
        <f>VLOOKUP(U13,[1]MCPoints!$D$6:$E$10,2,)</f>
        <v>8</v>
      </c>
      <c r="W13" s="102">
        <v>4</v>
      </c>
      <c r="X13" s="99">
        <v>0</v>
      </c>
      <c r="Y13" s="100">
        <v>5</v>
      </c>
      <c r="Z13" s="99">
        <v>0</v>
      </c>
      <c r="AA13" s="100">
        <v>5</v>
      </c>
      <c r="AB13" s="99">
        <v>0</v>
      </c>
      <c r="AC13" s="100">
        <f>X13+Z13+AB13</f>
        <v>0</v>
      </c>
      <c r="AD13" s="95">
        <v>5</v>
      </c>
      <c r="AE13" s="103">
        <f>VLOOKUP(AD13,[1]MCPoints!$D$6:$E$10,2,)</f>
        <v>2</v>
      </c>
      <c r="AF13" s="114">
        <f>L13+T13+AC13</f>
        <v>2</v>
      </c>
      <c r="AG13" s="95">
        <v>5</v>
      </c>
      <c r="AH13" s="95">
        <f>M13+O13+V13+AE13</f>
        <v>22</v>
      </c>
      <c r="AI13" s="103">
        <v>2</v>
      </c>
      <c r="AJ13" s="107">
        <v>20</v>
      </c>
      <c r="AK13" s="108">
        <v>0</v>
      </c>
      <c r="AL13" s="108">
        <v>6</v>
      </c>
      <c r="AM13" s="108"/>
      <c r="AN13" s="108">
        <v>5</v>
      </c>
      <c r="AO13" s="108">
        <f>VLOOKUP(AN13,[1]MCPoints!$G$6:$H$10,2,)</f>
        <v>1</v>
      </c>
      <c r="AP13" s="108">
        <v>5</v>
      </c>
      <c r="AQ13" s="108">
        <f>VLOOKUP(AP13,[1]MCPoints!$G$6:$H$10,2,)</f>
        <v>1</v>
      </c>
      <c r="AR13" s="108">
        <f>AK13+AM13+AO13+AQ13</f>
        <v>2</v>
      </c>
      <c r="AS13" s="108">
        <f>VLOOKUP(AP13,[1]MCPoints!$J$6:$K$10,2,)</f>
        <v>4</v>
      </c>
      <c r="AT13" s="97">
        <f>AK13+AM13+AO13+AQ13+AS13</f>
        <v>6</v>
      </c>
      <c r="AU13" s="109">
        <v>3</v>
      </c>
      <c r="AV13" s="97">
        <f>VLOOKUP(AU13,[1]MCPoints!$J$6:$K$10,2,)</f>
        <v>12</v>
      </c>
      <c r="AW13" s="94">
        <v>13</v>
      </c>
      <c r="AX13" s="95">
        <v>0</v>
      </c>
      <c r="AY13" s="95">
        <v>3</v>
      </c>
      <c r="AZ13" s="95">
        <f>VLOOKUP(AY13,[1]MCPoints!$G$6:$H$10,2,)</f>
        <v>3</v>
      </c>
      <c r="BA13" s="95">
        <f>AX13+AZ13</f>
        <v>3</v>
      </c>
      <c r="BB13" s="95">
        <v>5</v>
      </c>
      <c r="BC13" s="95">
        <f>VLOOKUP(BB13,[1]MCPoints!$J$6:$K$10,2,)</f>
        <v>4</v>
      </c>
      <c r="BD13" s="103">
        <f>BA13+BC13</f>
        <v>7</v>
      </c>
      <c r="BE13" s="102">
        <v>4</v>
      </c>
      <c r="BF13" s="95">
        <f>VLOOKUP(BE13,[1]MCPoints!$G$6:$H$10,2,)</f>
        <v>2</v>
      </c>
      <c r="BG13" s="100">
        <v>6</v>
      </c>
      <c r="BH13" s="95"/>
      <c r="BI13" s="100">
        <v>8</v>
      </c>
      <c r="BJ13" s="95"/>
      <c r="BK13" s="100">
        <f>BF13+BH13+BJ13</f>
        <v>2</v>
      </c>
      <c r="BL13" s="95">
        <v>9</v>
      </c>
      <c r="BM13" s="95"/>
      <c r="BN13" s="110">
        <f>BK13+BM13</f>
        <v>2</v>
      </c>
      <c r="BO13" s="94">
        <f>AR13+BA13+BK13</f>
        <v>7</v>
      </c>
      <c r="BP13" s="95">
        <f>AS13+AV13+BC13+BM13</f>
        <v>20</v>
      </c>
      <c r="BQ13" s="95">
        <f>BO13+BP13</f>
        <v>27</v>
      </c>
      <c r="BR13" s="103">
        <v>7</v>
      </c>
      <c r="BS13" s="111"/>
      <c r="BT13" s="129"/>
      <c r="BU13" s="129"/>
      <c r="BV13" s="129"/>
      <c r="BW13" s="116"/>
      <c r="BX13" s="130"/>
      <c r="BY13" s="116"/>
    </row>
    <row r="14" spans="1:77" ht="30" customHeight="1" x14ac:dyDescent="0.35">
      <c r="A14" s="91" t="s">
        <v>60</v>
      </c>
      <c r="B14" s="92" t="str">
        <f>VLOOKUP(A14,'[1]Contacts&amp;Mem'!$A$3:$AB$111,2,)</f>
        <v>Thompson</v>
      </c>
      <c r="C14" s="93" t="str">
        <f>VLOOKUP($A14,'[1]Contacts&amp;Mem'!$A$3:$AB$111,11,)</f>
        <v>CAT 1</v>
      </c>
      <c r="D14" s="118"/>
      <c r="E14" s="95">
        <v>0</v>
      </c>
      <c r="G14" s="95">
        <v>0</v>
      </c>
      <c r="I14" s="95">
        <v>0</v>
      </c>
      <c r="K14" s="95">
        <v>0</v>
      </c>
      <c r="L14" s="95">
        <f>E14+G14+I14+K14</f>
        <v>0</v>
      </c>
      <c r="M14" s="95">
        <v>0</v>
      </c>
      <c r="N14" s="120"/>
      <c r="O14" s="97">
        <v>0</v>
      </c>
      <c r="P14" s="98">
        <v>5</v>
      </c>
      <c r="Q14" s="99">
        <v>0</v>
      </c>
      <c r="R14" s="131">
        <v>3</v>
      </c>
      <c r="S14" s="99">
        <f>VLOOKUP(R14,[1]MCPoints!$A$6:$B$8,2,)</f>
        <v>1</v>
      </c>
      <c r="T14" s="100">
        <f>Q14+S14</f>
        <v>1</v>
      </c>
      <c r="U14" s="131">
        <v>1</v>
      </c>
      <c r="V14" s="101">
        <f>VLOOKUP(U14,[1]MCPoints!$D$6:$E$10,2,)</f>
        <v>10</v>
      </c>
      <c r="W14" s="132"/>
      <c r="X14" s="99">
        <v>0</v>
      </c>
      <c r="Y14" s="100"/>
      <c r="Z14" s="99">
        <v>0</v>
      </c>
      <c r="AA14" s="100"/>
      <c r="AB14" s="99">
        <v>0</v>
      </c>
      <c r="AC14" s="100">
        <f>X14+Z14+AB14</f>
        <v>0</v>
      </c>
      <c r="AE14" s="103"/>
      <c r="AF14" s="114">
        <f>L14+T14+AC14</f>
        <v>1</v>
      </c>
      <c r="AG14" s="95">
        <v>8</v>
      </c>
      <c r="AH14" s="95">
        <f>M14+O14+V14+AE14</f>
        <v>10</v>
      </c>
      <c r="AI14" s="103">
        <v>5</v>
      </c>
      <c r="AJ14" s="133">
        <v>0</v>
      </c>
      <c r="AK14" s="108">
        <v>0</v>
      </c>
      <c r="AL14" s="108"/>
      <c r="AM14" s="108">
        <v>0</v>
      </c>
      <c r="AN14" s="108"/>
      <c r="AO14" s="108">
        <v>0</v>
      </c>
      <c r="AP14" s="108"/>
      <c r="AQ14" s="108">
        <v>0</v>
      </c>
      <c r="AR14" s="108">
        <f>AK14+AM14+AO14+AQ14</f>
        <v>0</v>
      </c>
      <c r="AS14" s="108">
        <v>0</v>
      </c>
      <c r="AT14" s="97">
        <f>AK14+AM14+AO14+AQ14+AS14</f>
        <v>0</v>
      </c>
      <c r="AU14" s="125">
        <v>0</v>
      </c>
      <c r="AV14" s="97">
        <v>0</v>
      </c>
      <c r="AW14" s="118">
        <v>21</v>
      </c>
      <c r="AX14" s="95">
        <v>0</v>
      </c>
      <c r="AY14" s="127">
        <v>4</v>
      </c>
      <c r="AZ14" s="95">
        <f>VLOOKUP(AY14,[1]MCPoints!$G$6:$H$10,2,)</f>
        <v>2</v>
      </c>
      <c r="BA14" s="95">
        <f>AX14+AZ14</f>
        <v>2</v>
      </c>
      <c r="BB14" s="95">
        <v>2</v>
      </c>
      <c r="BC14" s="95">
        <f>VLOOKUP(BB14,[1]MCPoints!$J$6:$K$10,2,)</f>
        <v>16</v>
      </c>
      <c r="BD14" s="103">
        <f>BA14+BC14</f>
        <v>18</v>
      </c>
      <c r="BE14" s="132"/>
      <c r="BF14" s="95"/>
      <c r="BG14" s="134"/>
      <c r="BH14" s="95"/>
      <c r="BI14" s="134"/>
      <c r="BJ14" s="95"/>
      <c r="BK14" s="100"/>
      <c r="BM14" s="95"/>
      <c r="BN14" s="110"/>
      <c r="BO14" s="94">
        <f>AR14+BA14+BK14</f>
        <v>2</v>
      </c>
      <c r="BP14" s="95">
        <f>AS14+AV14+BC14+BM14</f>
        <v>16</v>
      </c>
      <c r="BQ14" s="95">
        <f>BO14+BP14</f>
        <v>18</v>
      </c>
      <c r="BR14" s="103">
        <v>8</v>
      </c>
      <c r="BS14" s="135"/>
    </row>
    <row r="15" spans="1:77" ht="30" customHeight="1" x14ac:dyDescent="0.35">
      <c r="A15" s="91" t="s">
        <v>61</v>
      </c>
      <c r="B15" s="92" t="str">
        <f>VLOOKUP(A15,'[1]Contacts&amp;Mem'!$A$3:$AB$111,2,)</f>
        <v>Morgan</v>
      </c>
      <c r="C15" s="93" t="str">
        <f>VLOOKUP($A15,'[1]Contacts&amp;Mem'!$A$3:$AB$111,11,)</f>
        <v>CAT 4</v>
      </c>
      <c r="D15" s="118">
        <v>2</v>
      </c>
      <c r="E15" s="95">
        <f>VLOOKUP(D15,[1]MCPoints!$A$6:$B$8,2,)</f>
        <v>2</v>
      </c>
      <c r="F15" s="127">
        <v>1</v>
      </c>
      <c r="G15" s="95">
        <f>VLOOKUP(F15,[1]MCPoints!$A$6:$B$8,2,)</f>
        <v>3</v>
      </c>
      <c r="H15" s="127">
        <v>1</v>
      </c>
      <c r="I15" s="95">
        <f>VLOOKUP(H15,[1]MCPoints!$A$6:$B$8,2,)</f>
        <v>3</v>
      </c>
      <c r="J15" s="127">
        <v>1</v>
      </c>
      <c r="K15" s="95">
        <f>VLOOKUP(J15,[1]MCPoints!$A$6:$B$8,2,)</f>
        <v>3</v>
      </c>
      <c r="L15" s="95">
        <f>E15+G15+I15+K15</f>
        <v>11</v>
      </c>
      <c r="M15" s="95">
        <f>VLOOKUP(J15,[1]MCPoints!$D$6:$E$10,2,)</f>
        <v>10</v>
      </c>
      <c r="N15" s="120">
        <v>1</v>
      </c>
      <c r="O15" s="97">
        <f>VLOOKUP(N15,[1]MCPoints!$D$6:$E$10,2,)</f>
        <v>10</v>
      </c>
      <c r="P15" s="98">
        <v>2</v>
      </c>
      <c r="Q15" s="99">
        <f>VLOOKUP(P15,[1]MCPoints!$A$6:$B$8,2,)</f>
        <v>2</v>
      </c>
      <c r="R15" s="131">
        <v>2</v>
      </c>
      <c r="S15" s="99">
        <f>VLOOKUP(R15,[1]MCPoints!$A$6:$B$8,2,)</f>
        <v>2</v>
      </c>
      <c r="T15" s="100">
        <f>Q15+S15</f>
        <v>4</v>
      </c>
      <c r="U15" s="131">
        <v>2</v>
      </c>
      <c r="V15" s="101">
        <f>VLOOKUP(R15,[1]MCPoints!$D$6:$E$10,2,)</f>
        <v>8</v>
      </c>
      <c r="W15" s="132">
        <v>1</v>
      </c>
      <c r="X15" s="99">
        <f>VLOOKUP(W15,[1]MCPoints!$A$6:$B$8,2,)</f>
        <v>3</v>
      </c>
      <c r="Y15" s="100">
        <v>1</v>
      </c>
      <c r="Z15" s="99">
        <f>VLOOKUP(Y15,[1]MCPoints!$A$6:$B$8,2,)</f>
        <v>3</v>
      </c>
      <c r="AA15" s="100">
        <v>1</v>
      </c>
      <c r="AB15" s="99">
        <f>VLOOKUP(AA15,[1]MCPoints!$A$6:$B$8,2,)</f>
        <v>3</v>
      </c>
      <c r="AC15" s="100">
        <f>X15+Z15+AB15</f>
        <v>9</v>
      </c>
      <c r="AD15" s="95">
        <v>1</v>
      </c>
      <c r="AE15" s="95">
        <f>VLOOKUP(AD15,[1]MCPoints!$D$6:$E$10,2,)</f>
        <v>10</v>
      </c>
      <c r="AF15" s="136">
        <f>L15+T15+AC15</f>
        <v>24</v>
      </c>
      <c r="AG15" s="137">
        <v>1</v>
      </c>
      <c r="AH15" s="137">
        <f>M15+O15+V15+AE15</f>
        <v>38</v>
      </c>
      <c r="AI15" s="138">
        <v>1</v>
      </c>
      <c r="AJ15" s="124">
        <v>21</v>
      </c>
      <c r="AK15" s="108">
        <v>0</v>
      </c>
      <c r="AL15" s="108">
        <v>18</v>
      </c>
      <c r="AM15" s="108"/>
      <c r="AN15" s="108">
        <v>12</v>
      </c>
      <c r="AO15" s="108"/>
      <c r="AP15" s="108">
        <v>9</v>
      </c>
      <c r="AQ15" s="108"/>
      <c r="AR15" s="108">
        <f>AK15+AM15+AO15+AQ15</f>
        <v>0</v>
      </c>
      <c r="AS15" s="108"/>
      <c r="AT15" s="97">
        <f>AK15+AM15+AO15+AQ15+AS15</f>
        <v>0</v>
      </c>
      <c r="AU15" s="109">
        <v>14</v>
      </c>
      <c r="AV15" s="97">
        <v>0</v>
      </c>
      <c r="AW15" s="118">
        <v>15</v>
      </c>
      <c r="AX15" s="95">
        <v>0</v>
      </c>
      <c r="AY15" s="127">
        <v>20</v>
      </c>
      <c r="AZ15" s="95">
        <v>0</v>
      </c>
      <c r="BA15" s="95">
        <f>AX15+AZ15</f>
        <v>0</v>
      </c>
      <c r="BB15" s="95">
        <v>18</v>
      </c>
      <c r="BC15" s="95">
        <v>0</v>
      </c>
      <c r="BD15" s="103">
        <f>BA15+BC15</f>
        <v>0</v>
      </c>
      <c r="BE15" s="132">
        <v>5</v>
      </c>
      <c r="BF15" s="95">
        <f>VLOOKUP(BE15,[1]MCPoints!$G$6:$H$10,2,)</f>
        <v>1</v>
      </c>
      <c r="BG15" s="100">
        <v>11</v>
      </c>
      <c r="BH15" s="95"/>
      <c r="BI15" s="100">
        <v>7</v>
      </c>
      <c r="BJ15" s="95"/>
      <c r="BK15" s="100">
        <f>BF15+BH15+BJ15</f>
        <v>1</v>
      </c>
      <c r="BL15" s="95">
        <v>2</v>
      </c>
      <c r="BM15" s="95">
        <f>VLOOKUP(BL15,[1]MCPoints!$J$6:$K$10,2,)</f>
        <v>16</v>
      </c>
      <c r="BN15" s="110">
        <f>BK15+BM15</f>
        <v>17</v>
      </c>
      <c r="BO15" s="94">
        <f>AR15+BA15+BK15</f>
        <v>1</v>
      </c>
      <c r="BP15" s="95">
        <f>AS15+AV15+BC15+BM15</f>
        <v>16</v>
      </c>
      <c r="BQ15" s="95">
        <f>BO15+BP15</f>
        <v>17</v>
      </c>
      <c r="BR15" s="103">
        <v>9</v>
      </c>
      <c r="BS15" s="111"/>
      <c r="BT15" s="112"/>
    </row>
    <row r="16" spans="1:77" ht="30" customHeight="1" x14ac:dyDescent="0.35">
      <c r="A16" s="91" t="s">
        <v>62</v>
      </c>
      <c r="B16" s="92" t="str">
        <f>VLOOKUP(A16,'[1]Contacts&amp;Mem'!$A$3:$AB$111,2,)</f>
        <v>Morgan Jr</v>
      </c>
      <c r="C16" s="93" t="str">
        <f>VLOOKUP($A16,'[1]Contacts&amp;Mem'!$A$3:$AB$111,11,)</f>
        <v>CAT 2</v>
      </c>
      <c r="D16" s="94">
        <v>7</v>
      </c>
      <c r="E16" s="95"/>
      <c r="F16" s="95">
        <v>7</v>
      </c>
      <c r="G16" s="95"/>
      <c r="H16" s="95">
        <v>7</v>
      </c>
      <c r="I16" s="95"/>
      <c r="J16" s="95">
        <v>7</v>
      </c>
      <c r="K16" s="95"/>
      <c r="L16" s="95">
        <f>E16+G16+I16+K16</f>
        <v>0</v>
      </c>
      <c r="M16" s="95">
        <v>0</v>
      </c>
      <c r="N16" s="96">
        <v>3</v>
      </c>
      <c r="O16" s="97">
        <f>VLOOKUP(N16,[1]MCPoints!$D$6:$E$10,2,)</f>
        <v>6</v>
      </c>
      <c r="P16" s="139">
        <v>4</v>
      </c>
      <c r="Q16" s="99">
        <v>0</v>
      </c>
      <c r="R16" s="99">
        <v>5</v>
      </c>
      <c r="S16" s="99">
        <v>0</v>
      </c>
      <c r="T16" s="100">
        <f>Q16+S16</f>
        <v>0</v>
      </c>
      <c r="U16" s="99">
        <v>1</v>
      </c>
      <c r="V16" s="101">
        <f>VLOOKUP(U16,[1]MCPoints!$D$6:$E$10,2,)</f>
        <v>10</v>
      </c>
      <c r="W16" s="102">
        <v>1</v>
      </c>
      <c r="X16" s="99">
        <f>VLOOKUP(W16,[1]MCPoints!$A$6:$B$8,2,)</f>
        <v>3</v>
      </c>
      <c r="Y16" s="100">
        <v>1</v>
      </c>
      <c r="Z16" s="99">
        <f>VLOOKUP(Y16,[1]MCPoints!$A$6:$B$8,2,)</f>
        <v>3</v>
      </c>
      <c r="AA16" s="100">
        <v>1</v>
      </c>
      <c r="AB16" s="99">
        <f>VLOOKUP(AA16,[1]MCPoints!$A$6:$B$8,2,)</f>
        <v>3</v>
      </c>
      <c r="AC16" s="100">
        <f>X16+Z16+AB16</f>
        <v>9</v>
      </c>
      <c r="AD16" s="95">
        <v>1</v>
      </c>
      <c r="AE16" s="95">
        <f>VLOOKUP(AD16,[1]MCPoints!$D$6:$E$10,2,)</f>
        <v>10</v>
      </c>
      <c r="AF16" s="136">
        <f>L16+T16+AC16</f>
        <v>9</v>
      </c>
      <c r="AG16" s="137">
        <v>3</v>
      </c>
      <c r="AH16" s="137">
        <f>M16+O16+V16+AE16</f>
        <v>26</v>
      </c>
      <c r="AI16" s="138">
        <v>1</v>
      </c>
      <c r="AJ16" s="107">
        <v>28</v>
      </c>
      <c r="AK16" s="108">
        <v>0</v>
      </c>
      <c r="AL16" s="108">
        <v>28</v>
      </c>
      <c r="AM16" s="108"/>
      <c r="AN16" s="108">
        <v>27</v>
      </c>
      <c r="AO16" s="108"/>
      <c r="AP16" s="108">
        <v>27</v>
      </c>
      <c r="AQ16" s="108"/>
      <c r="AR16" s="108">
        <f>AK16+AM16+AO16+AQ16</f>
        <v>0</v>
      </c>
      <c r="AS16" s="108"/>
      <c r="AT16" s="97">
        <f>AK16+AM16+AO16+AQ16+AS16</f>
        <v>0</v>
      </c>
      <c r="AU16" s="109">
        <v>18</v>
      </c>
      <c r="AV16" s="97">
        <v>0</v>
      </c>
      <c r="AW16" s="94">
        <v>18</v>
      </c>
      <c r="AX16" s="95">
        <v>0</v>
      </c>
      <c r="AY16" s="95">
        <v>15</v>
      </c>
      <c r="AZ16" s="95">
        <v>0</v>
      </c>
      <c r="BA16" s="95">
        <f>AX16+AZ16</f>
        <v>0</v>
      </c>
      <c r="BB16" s="95">
        <v>4</v>
      </c>
      <c r="BC16" s="95">
        <f>VLOOKUP(BB16,[1]MCPoints!$J$6:$K$10,2,)</f>
        <v>8</v>
      </c>
      <c r="BD16" s="103">
        <f>BA16+BC16</f>
        <v>8</v>
      </c>
      <c r="BE16" s="102">
        <v>8</v>
      </c>
      <c r="BF16" s="95"/>
      <c r="BG16" s="100">
        <v>10</v>
      </c>
      <c r="BH16" s="95"/>
      <c r="BI16" s="100">
        <v>9</v>
      </c>
      <c r="BJ16" s="95"/>
      <c r="BK16" s="100">
        <f>BF16+BH16+BJ16</f>
        <v>0</v>
      </c>
      <c r="BL16" s="95">
        <v>7</v>
      </c>
      <c r="BM16" s="95"/>
      <c r="BN16" s="110">
        <f>BK16+BM16</f>
        <v>0</v>
      </c>
      <c r="BO16" s="94">
        <f>AR16+BA16+BK16</f>
        <v>0</v>
      </c>
      <c r="BP16" s="95">
        <f>AS16+AV16+BC16+BM16</f>
        <v>8</v>
      </c>
      <c r="BQ16" s="95">
        <f>BO16+BP16</f>
        <v>8</v>
      </c>
      <c r="BR16" s="103">
        <v>10</v>
      </c>
      <c r="BS16" s="111"/>
      <c r="BT16" s="112"/>
    </row>
    <row r="17" spans="1:77" ht="30" customHeight="1" x14ac:dyDescent="0.35">
      <c r="A17" s="91" t="s">
        <v>63</v>
      </c>
      <c r="B17" s="92" t="str">
        <f>VLOOKUP(A17,'[1]Contacts&amp;Mem'!$A$3:$AB$111,2,)</f>
        <v>Payne</v>
      </c>
      <c r="C17" s="93" t="str">
        <f>VLOOKUP($A17,'[1]Contacts&amp;Mem'!$A$3:$AB$111,11,)</f>
        <v>SUPER MASTERS</v>
      </c>
      <c r="D17" s="94">
        <v>1</v>
      </c>
      <c r="E17" s="95">
        <f>VLOOKUP(D17,[1]MCPoints!$A$6:$B$8,2,)</f>
        <v>3</v>
      </c>
      <c r="F17" s="95">
        <v>1</v>
      </c>
      <c r="G17" s="95">
        <f>VLOOKUP(F17,[1]MCPoints!$A$6:$B$8,2,)</f>
        <v>3</v>
      </c>
      <c r="H17" s="95">
        <v>1</v>
      </c>
      <c r="I17" s="95">
        <f>VLOOKUP(H17,[1]MCPoints!$A$6:$B$8,2,)</f>
        <v>3</v>
      </c>
      <c r="J17" s="95">
        <v>1</v>
      </c>
      <c r="K17" s="95">
        <f>VLOOKUP(J17,[1]MCPoints!$A$6:$B$8,2,)</f>
        <v>3</v>
      </c>
      <c r="L17" s="95">
        <f>E17+G17+I17+K17</f>
        <v>12</v>
      </c>
      <c r="M17" s="95">
        <f>VLOOKUP(J17,[1]MCPoints!$D$6:$E$10,2,)</f>
        <v>10</v>
      </c>
      <c r="N17" s="96">
        <v>1</v>
      </c>
      <c r="O17" s="97">
        <f>VLOOKUP(N17,[1]MCPoints!$D$6:$E$10,2,)</f>
        <v>10</v>
      </c>
      <c r="P17" s="139">
        <v>1</v>
      </c>
      <c r="Q17" s="99">
        <f>VLOOKUP(P17,[1]MCPoints!$A$6:$B$8,2,)</f>
        <v>3</v>
      </c>
      <c r="R17" s="99">
        <v>1</v>
      </c>
      <c r="S17" s="99">
        <f>VLOOKUP(R17,[1]MCPoints!$A$6:$B$8,2,)</f>
        <v>3</v>
      </c>
      <c r="T17" s="100">
        <f>Q17+S17</f>
        <v>6</v>
      </c>
      <c r="U17" s="99"/>
      <c r="V17" s="101">
        <f>VLOOKUP(R17,[1]MCPoints!$D$6:$E$10,2,)</f>
        <v>10</v>
      </c>
      <c r="W17" s="102">
        <v>1</v>
      </c>
      <c r="X17" s="99">
        <f>VLOOKUP(W17,[1]MCPoints!$A$6:$B$8,2,)</f>
        <v>3</v>
      </c>
      <c r="Y17" s="100">
        <v>1</v>
      </c>
      <c r="Z17" s="99">
        <f>VLOOKUP(Y17,[1]MCPoints!$A$6:$B$8,2,)</f>
        <v>3</v>
      </c>
      <c r="AA17" s="100">
        <v>1</v>
      </c>
      <c r="AB17" s="99">
        <f>VLOOKUP(AA17,[1]MCPoints!$A$6:$B$8,2,)</f>
        <v>3</v>
      </c>
      <c r="AC17" s="100">
        <f>X17+Z17+AB17</f>
        <v>9</v>
      </c>
      <c r="AD17" s="95">
        <v>1</v>
      </c>
      <c r="AE17" s="95">
        <f>VLOOKUP(AD17,[1]MCPoints!$D$6:$E$10,2,)</f>
        <v>10</v>
      </c>
      <c r="AF17" s="94">
        <f>L17+T17+AC17</f>
        <v>27</v>
      </c>
      <c r="AG17" s="95">
        <v>1</v>
      </c>
      <c r="AH17" s="95">
        <f>M17+O17+V17+AE17</f>
        <v>40</v>
      </c>
      <c r="AI17" s="103">
        <v>1</v>
      </c>
      <c r="AJ17" s="107">
        <v>10</v>
      </c>
      <c r="AK17" s="108">
        <v>0</v>
      </c>
      <c r="AL17" s="108">
        <v>9</v>
      </c>
      <c r="AM17" s="108"/>
      <c r="AN17" s="108">
        <v>17</v>
      </c>
      <c r="AO17" s="108"/>
      <c r="AP17" s="108">
        <v>10</v>
      </c>
      <c r="AQ17" s="108"/>
      <c r="AR17" s="108">
        <f>AK17+AM17+AO17+AQ17</f>
        <v>0</v>
      </c>
      <c r="AS17" s="108"/>
      <c r="AT17" s="97">
        <f>AK17+AM17+AO17+AQ17+AS17</f>
        <v>0</v>
      </c>
      <c r="AU17" s="109">
        <v>16</v>
      </c>
      <c r="AV17" s="97">
        <v>0</v>
      </c>
      <c r="AW17" s="94">
        <v>1</v>
      </c>
      <c r="AX17" s="95">
        <f>VLOOKUP(AW17,[1]MCPoints!$G$6:$H$10,2,)</f>
        <v>5</v>
      </c>
      <c r="AY17" s="95">
        <v>10</v>
      </c>
      <c r="AZ17" s="95">
        <v>0</v>
      </c>
      <c r="BA17" s="95">
        <f>AX17+AZ17</f>
        <v>5</v>
      </c>
      <c r="BB17" s="95"/>
      <c r="BC17" s="95">
        <v>0</v>
      </c>
      <c r="BD17" s="103">
        <f>BA17+BC17</f>
        <v>5</v>
      </c>
      <c r="BE17" s="102">
        <v>16</v>
      </c>
      <c r="BF17" s="95"/>
      <c r="BG17" s="100">
        <v>17</v>
      </c>
      <c r="BH17" s="95"/>
      <c r="BI17" s="100">
        <v>17</v>
      </c>
      <c r="BJ17" s="95"/>
      <c r="BK17" s="100">
        <f>BF17+BH17+BJ17</f>
        <v>0</v>
      </c>
      <c r="BL17" s="95">
        <v>17</v>
      </c>
      <c r="BM17" s="95"/>
      <c r="BN17" s="110">
        <f>BK17+BM17</f>
        <v>0</v>
      </c>
      <c r="BO17" s="94">
        <f>AR17+BA17+BK17</f>
        <v>5</v>
      </c>
      <c r="BP17" s="95">
        <f>AS17+AV17+BC17+BM17</f>
        <v>0</v>
      </c>
      <c r="BQ17" s="95">
        <f>BO17+BP17</f>
        <v>5</v>
      </c>
      <c r="BR17" s="103">
        <v>11</v>
      </c>
      <c r="BS17" s="111"/>
      <c r="BT17" s="112"/>
    </row>
    <row r="18" spans="1:77" s="140" customFormat="1" ht="30" customHeight="1" x14ac:dyDescent="0.35">
      <c r="A18" s="91" t="s">
        <v>64</v>
      </c>
      <c r="B18" s="92" t="str">
        <f>VLOOKUP($A18,'[1]Contacts&amp;Mem'!$A$3:$AB$111,2,)</f>
        <v>Roye</v>
      </c>
      <c r="C18" s="93" t="str">
        <f>VLOOKUP($A18,'[1]Contacts&amp;Mem'!$A$3:$AB$111,11,)</f>
        <v>CAT 3</v>
      </c>
      <c r="D18" s="94">
        <v>4</v>
      </c>
      <c r="E18" s="95"/>
      <c r="F18" s="95">
        <v>4</v>
      </c>
      <c r="G18" s="95"/>
      <c r="H18" s="95">
        <v>4</v>
      </c>
      <c r="I18" s="95"/>
      <c r="J18" s="95">
        <v>1</v>
      </c>
      <c r="K18" s="95">
        <f>VLOOKUP(J18,[1]MCPoints!$A$6:$B$8,2,)</f>
        <v>3</v>
      </c>
      <c r="L18" s="95">
        <f>E18+G18+I18+K18</f>
        <v>3</v>
      </c>
      <c r="M18" s="95">
        <f>VLOOKUP(J18,[1]MCPoints!$D$6:$E$10,2,)</f>
        <v>10</v>
      </c>
      <c r="N18" s="96">
        <v>3</v>
      </c>
      <c r="O18" s="97">
        <f>VLOOKUP(N18,[1]MCPoints!$D$6:$E$10,2,)</f>
        <v>6</v>
      </c>
      <c r="P18" s="98">
        <v>1</v>
      </c>
      <c r="Q18" s="99">
        <f>VLOOKUP(P18,[1]MCPoints!$A$6:$B$8,2,)</f>
        <v>3</v>
      </c>
      <c r="R18" s="99">
        <v>2</v>
      </c>
      <c r="S18" s="99">
        <f>VLOOKUP(R18,[1]MCPoints!$A$6:$B$8,2,)</f>
        <v>2</v>
      </c>
      <c r="T18" s="100">
        <f>Q18+S18</f>
        <v>5</v>
      </c>
      <c r="U18" s="99">
        <v>3</v>
      </c>
      <c r="V18" s="101">
        <f>VLOOKUP(U18,[1]MCPoints!$D$6:$E$10,2,)</f>
        <v>6</v>
      </c>
      <c r="W18" s="102">
        <v>4</v>
      </c>
      <c r="X18" s="99">
        <v>0</v>
      </c>
      <c r="Y18" s="100">
        <v>3</v>
      </c>
      <c r="Z18" s="99">
        <f>VLOOKUP(Y18,[1]MCPoints!$A$6:$B$8,2,)</f>
        <v>1</v>
      </c>
      <c r="AA18" s="100">
        <v>3</v>
      </c>
      <c r="AB18" s="99">
        <f>VLOOKUP(AA18,[1]MCPoints!$A$6:$B$8,2,)</f>
        <v>1</v>
      </c>
      <c r="AC18" s="100">
        <f>X18+Z18+AB18</f>
        <v>2</v>
      </c>
      <c r="AD18" s="95">
        <v>3</v>
      </c>
      <c r="AE18" s="95">
        <f>VLOOKUP(AD18,[1]MCPoints!$D$6:$E$10,2,)</f>
        <v>6</v>
      </c>
      <c r="AF18" s="94">
        <f>L18+T18+AC18</f>
        <v>10</v>
      </c>
      <c r="AG18" s="95">
        <v>3</v>
      </c>
      <c r="AH18" s="95">
        <f>M18+O18+V18+AE18</f>
        <v>28</v>
      </c>
      <c r="AI18" s="103">
        <v>2</v>
      </c>
      <c r="AJ18" s="107">
        <v>15</v>
      </c>
      <c r="AK18" s="108">
        <v>0</v>
      </c>
      <c r="AL18" s="108">
        <v>19</v>
      </c>
      <c r="AM18" s="108"/>
      <c r="AN18" s="108">
        <v>19</v>
      </c>
      <c r="AO18" s="108"/>
      <c r="AP18" s="108">
        <v>16</v>
      </c>
      <c r="AQ18" s="108"/>
      <c r="AR18" s="108">
        <f>AK18+AM18+AO18+AQ18</f>
        <v>0</v>
      </c>
      <c r="AS18" s="108"/>
      <c r="AT18" s="97">
        <f>AK18+AM18+AO18+AQ18+AS18</f>
        <v>0</v>
      </c>
      <c r="AU18" s="109">
        <v>23</v>
      </c>
      <c r="AV18" s="97">
        <v>0</v>
      </c>
      <c r="AW18" s="94">
        <v>2</v>
      </c>
      <c r="AX18" s="95">
        <f>VLOOKUP(AW18,[1]MCPoints!$G$6:$H$10,2,)</f>
        <v>4</v>
      </c>
      <c r="AY18" s="95">
        <v>17</v>
      </c>
      <c r="AZ18" s="95">
        <v>0</v>
      </c>
      <c r="BA18" s="95">
        <f>AX18+AZ18</f>
        <v>4</v>
      </c>
      <c r="BB18" s="95">
        <v>15</v>
      </c>
      <c r="BC18" s="95">
        <v>0</v>
      </c>
      <c r="BD18" s="103">
        <f>BA18+BC18</f>
        <v>4</v>
      </c>
      <c r="BE18" s="102">
        <v>20</v>
      </c>
      <c r="BF18" s="95"/>
      <c r="BG18" s="100">
        <v>18</v>
      </c>
      <c r="BH18" s="95"/>
      <c r="BI18" s="100">
        <v>18</v>
      </c>
      <c r="BJ18" s="95"/>
      <c r="BK18" s="100">
        <f>BF18+BH18+BJ18</f>
        <v>0</v>
      </c>
      <c r="BL18" s="95">
        <v>16</v>
      </c>
      <c r="BM18" s="95"/>
      <c r="BN18" s="110">
        <f>BK18+BM18</f>
        <v>0</v>
      </c>
      <c r="BO18" s="94">
        <f>AR18+BA18+BK18</f>
        <v>4</v>
      </c>
      <c r="BP18" s="95">
        <f>AS18+AV18+BC18+BM18</f>
        <v>0</v>
      </c>
      <c r="BQ18" s="95">
        <f>BO18+BP18</f>
        <v>4</v>
      </c>
      <c r="BR18" s="103">
        <v>12</v>
      </c>
      <c r="BS18" s="111"/>
      <c r="BT18" s="129"/>
      <c r="BU18" s="129"/>
      <c r="BV18" s="129"/>
      <c r="BW18" s="116"/>
      <c r="BX18" s="116"/>
      <c r="BY18" s="116"/>
    </row>
    <row r="19" spans="1:77" ht="30" customHeight="1" x14ac:dyDescent="0.35">
      <c r="A19" s="91" t="s">
        <v>65</v>
      </c>
      <c r="B19" s="92" t="str">
        <f>VLOOKUP(A19,'[1]Contacts&amp;Mem'!$A$3:$AB$111,2,)</f>
        <v>Munn</v>
      </c>
      <c r="C19" s="93" t="str">
        <f>VLOOKUP($A19,'[1]Contacts&amp;Mem'!$A$3:$AB$111,11,)</f>
        <v>CAT 1</v>
      </c>
      <c r="D19" s="94">
        <v>4</v>
      </c>
      <c r="E19" s="95"/>
      <c r="F19" s="95">
        <v>3</v>
      </c>
      <c r="G19" s="95">
        <f>VLOOKUP(F19,[1]MCPoints!$A$6:$B$8,2,)</f>
        <v>1</v>
      </c>
      <c r="H19" s="95">
        <v>6</v>
      </c>
      <c r="I19" s="95"/>
      <c r="J19" s="95">
        <v>6</v>
      </c>
      <c r="K19" s="95"/>
      <c r="L19" s="95">
        <f>E19+G19+I19+K19</f>
        <v>1</v>
      </c>
      <c r="M19" s="95">
        <v>0</v>
      </c>
      <c r="N19" s="96">
        <v>7</v>
      </c>
      <c r="O19" s="97">
        <v>0</v>
      </c>
      <c r="P19" s="98"/>
      <c r="Q19" s="99">
        <v>0</v>
      </c>
      <c r="R19" s="99"/>
      <c r="S19" s="99">
        <v>0</v>
      </c>
      <c r="T19" s="100">
        <f>Q19+S19</f>
        <v>0</v>
      </c>
      <c r="U19" s="99"/>
      <c r="V19" s="101">
        <v>0</v>
      </c>
      <c r="W19" s="102">
        <v>6</v>
      </c>
      <c r="X19" s="99">
        <v>0</v>
      </c>
      <c r="Y19" s="100">
        <v>6</v>
      </c>
      <c r="Z19" s="99">
        <v>0</v>
      </c>
      <c r="AA19" s="100">
        <v>4</v>
      </c>
      <c r="AB19" s="99">
        <v>0</v>
      </c>
      <c r="AC19" s="100">
        <f>X19+Z19+AB19</f>
        <v>0</v>
      </c>
      <c r="AD19" s="95">
        <v>4</v>
      </c>
      <c r="AE19" s="95">
        <f>VLOOKUP(AD19,[1]MCPoints!$D$6:$E$10,2,)</f>
        <v>4</v>
      </c>
      <c r="AF19" s="94">
        <f>L19+T19+AC19</f>
        <v>1</v>
      </c>
      <c r="AG19" s="95">
        <v>7</v>
      </c>
      <c r="AH19" s="95">
        <f>M19+O19+V19+AE19</f>
        <v>4</v>
      </c>
      <c r="AI19" s="103">
        <v>7</v>
      </c>
      <c r="AJ19" s="107">
        <v>5</v>
      </c>
      <c r="AK19" s="108">
        <f>VLOOKUP(AJ19,[1]MCPoints!$G$6:$H$10,2,)</f>
        <v>1</v>
      </c>
      <c r="AL19" s="108">
        <v>4</v>
      </c>
      <c r="AM19" s="108">
        <f>VLOOKUP(AL19,[1]MCPoints!$G$6:$H$10,2,)</f>
        <v>2</v>
      </c>
      <c r="AN19" s="108">
        <v>8</v>
      </c>
      <c r="AO19" s="108"/>
      <c r="AP19" s="108">
        <v>8</v>
      </c>
      <c r="AQ19" s="108"/>
      <c r="AR19" s="108">
        <f>AK19+AM19+AO19+AQ19</f>
        <v>3</v>
      </c>
      <c r="AS19" s="108">
        <v>0</v>
      </c>
      <c r="AT19" s="97">
        <f>AK19+AM19+AO19+AQ19+AS19</f>
        <v>3</v>
      </c>
      <c r="AU19" s="109">
        <v>13</v>
      </c>
      <c r="AV19" s="97">
        <v>0</v>
      </c>
      <c r="AW19" s="94"/>
      <c r="AX19" s="95">
        <v>0</v>
      </c>
      <c r="AY19" s="95"/>
      <c r="AZ19" s="95">
        <v>0</v>
      </c>
      <c r="BA19" s="95">
        <f>AX19+AZ19</f>
        <v>0</v>
      </c>
      <c r="BB19" s="95"/>
      <c r="BC19" s="95">
        <v>0</v>
      </c>
      <c r="BD19" s="103">
        <f>BA19+BC19</f>
        <v>0</v>
      </c>
      <c r="BE19" s="102">
        <v>19</v>
      </c>
      <c r="BF19" s="95"/>
      <c r="BG19" s="100">
        <v>7</v>
      </c>
      <c r="BH19" s="95"/>
      <c r="BI19" s="100">
        <v>5</v>
      </c>
      <c r="BJ19" s="95">
        <f>VLOOKUP(BI19,[1]MCPoints!$G$6:$H$10,2,)</f>
        <v>1</v>
      </c>
      <c r="BK19" s="100">
        <f>BF19+BH19+BJ19</f>
        <v>1</v>
      </c>
      <c r="BL19" s="95">
        <v>6</v>
      </c>
      <c r="BM19" s="95"/>
      <c r="BN19" s="110">
        <f>BK19+BM19</f>
        <v>1</v>
      </c>
      <c r="BO19" s="94">
        <f>AR19+BA19+BK19</f>
        <v>4</v>
      </c>
      <c r="BP19" s="95">
        <f>AS19+AV19+BC19+BM19</f>
        <v>0</v>
      </c>
      <c r="BQ19" s="95">
        <f>BO19+BP19</f>
        <v>4</v>
      </c>
      <c r="BR19" s="103">
        <v>12</v>
      </c>
      <c r="BS19" s="115"/>
      <c r="BT19" s="116"/>
      <c r="BU19" s="116"/>
      <c r="BV19" s="116"/>
      <c r="BW19" s="116"/>
      <c r="BX19" s="116"/>
      <c r="BY19" s="116"/>
    </row>
    <row r="20" spans="1:77" ht="30" customHeight="1" x14ac:dyDescent="0.35">
      <c r="A20" s="91" t="s">
        <v>66</v>
      </c>
      <c r="B20" s="92" t="str">
        <f>VLOOKUP(A20,'[1]Contacts&amp;Mem'!$A$3:$AB$111,2,)</f>
        <v>Hurlston</v>
      </c>
      <c r="C20" s="93" t="str">
        <f>VLOOKUP($A20,'[1]Contacts&amp;Mem'!$A$3:$AB$111,11,)</f>
        <v>CAT 3</v>
      </c>
      <c r="D20" s="94">
        <v>2</v>
      </c>
      <c r="E20" s="95">
        <f>VLOOKUP(D20,[1]MCPoints!$A$6:$B$8,2,)</f>
        <v>2</v>
      </c>
      <c r="F20" s="95">
        <v>1</v>
      </c>
      <c r="G20" s="95">
        <f>VLOOKUP(F20,[1]MCPoints!$A$6:$B$8,2,)</f>
        <v>3</v>
      </c>
      <c r="H20" s="95">
        <v>2</v>
      </c>
      <c r="I20" s="95">
        <f>VLOOKUP(H20,[1]MCPoints!$A$6:$B$8,2,)</f>
        <v>2</v>
      </c>
      <c r="J20" s="95">
        <v>2</v>
      </c>
      <c r="K20" s="95">
        <f>VLOOKUP(J20,[1]MCPoints!$A$6:$B$8,2,)</f>
        <v>2</v>
      </c>
      <c r="L20" s="95">
        <f>E20+G20+I20+K20</f>
        <v>9</v>
      </c>
      <c r="M20" s="95">
        <f>VLOOKUP(J20,[1]MCPoints!$D$6:$E$10,2,)</f>
        <v>8</v>
      </c>
      <c r="N20" s="96">
        <v>5</v>
      </c>
      <c r="O20" s="97">
        <f>VLOOKUP(N20,[1]MCPoints!$D$6:$E$10,2,)</f>
        <v>2</v>
      </c>
      <c r="P20" s="98">
        <v>3</v>
      </c>
      <c r="Q20" s="99">
        <f>VLOOKUP(P20,[1]MCPoints!$A$6:$B$8,2,)</f>
        <v>1</v>
      </c>
      <c r="R20" s="99">
        <v>4</v>
      </c>
      <c r="S20" s="99">
        <v>0</v>
      </c>
      <c r="T20" s="100">
        <f>Q20+S20</f>
        <v>1</v>
      </c>
      <c r="U20" s="99">
        <v>4</v>
      </c>
      <c r="V20" s="101">
        <f>VLOOKUP(U20,[1]MCPoints!$D$6:$E$10,2,)</f>
        <v>4</v>
      </c>
      <c r="W20" s="102">
        <v>2</v>
      </c>
      <c r="X20" s="99">
        <f>VLOOKUP(W20,[1]MCPoints!$A$6:$B$8,2,)</f>
        <v>2</v>
      </c>
      <c r="Y20" s="100">
        <v>2</v>
      </c>
      <c r="Z20" s="99">
        <f>VLOOKUP(Y20,[1]MCPoints!$A$6:$B$8,2,)</f>
        <v>2</v>
      </c>
      <c r="AA20" s="100">
        <v>1</v>
      </c>
      <c r="AB20" s="99">
        <f>VLOOKUP(AA20,[1]MCPoints!$A$6:$B$8,2,)</f>
        <v>3</v>
      </c>
      <c r="AC20" s="100">
        <f>X20+Z20+AB20</f>
        <v>7</v>
      </c>
      <c r="AD20" s="95">
        <v>2</v>
      </c>
      <c r="AE20" s="95">
        <f>VLOOKUP(AD20,[1]MCPoints!$D$6:$E$10,2,)</f>
        <v>8</v>
      </c>
      <c r="AF20" s="94">
        <f>L20+T20+AC20</f>
        <v>17</v>
      </c>
      <c r="AG20" s="95">
        <v>2</v>
      </c>
      <c r="AH20" s="95">
        <f>M20+O20+V20+AE20</f>
        <v>22</v>
      </c>
      <c r="AI20" s="103">
        <v>3</v>
      </c>
      <c r="AJ20" s="107">
        <v>9</v>
      </c>
      <c r="AK20" s="108">
        <v>0</v>
      </c>
      <c r="AL20" s="108">
        <v>11</v>
      </c>
      <c r="AM20" s="108"/>
      <c r="AN20" s="108">
        <v>14</v>
      </c>
      <c r="AO20" s="108"/>
      <c r="AP20" s="108">
        <v>17</v>
      </c>
      <c r="AQ20" s="108"/>
      <c r="AR20" s="108">
        <f>AK20+AM20+AO20+AQ20</f>
        <v>0</v>
      </c>
      <c r="AS20" s="108"/>
      <c r="AT20" s="97">
        <f>AK20+AM20+AO20+AQ20+AS20</f>
        <v>0</v>
      </c>
      <c r="AU20" s="109">
        <v>29</v>
      </c>
      <c r="AV20" s="97">
        <v>0</v>
      </c>
      <c r="AW20" s="94">
        <v>10</v>
      </c>
      <c r="AX20" s="95">
        <v>0</v>
      </c>
      <c r="AY20" s="95">
        <v>25</v>
      </c>
      <c r="AZ20" s="95">
        <v>0</v>
      </c>
      <c r="BA20" s="95">
        <f>AX20+AZ20</f>
        <v>0</v>
      </c>
      <c r="BB20" s="95">
        <v>19</v>
      </c>
      <c r="BC20" s="95">
        <v>0</v>
      </c>
      <c r="BD20" s="103">
        <f>BA20+BC20</f>
        <v>0</v>
      </c>
      <c r="BE20" s="102">
        <v>9</v>
      </c>
      <c r="BF20" s="95"/>
      <c r="BG20" s="100">
        <v>9</v>
      </c>
      <c r="BH20" s="95"/>
      <c r="BI20" s="100">
        <v>3</v>
      </c>
      <c r="BJ20" s="95">
        <f>VLOOKUP(BI20,[1]MCPoints!$G$6:$H$10,2,)</f>
        <v>3</v>
      </c>
      <c r="BK20" s="100">
        <f>BF20+BH20+BJ20</f>
        <v>3</v>
      </c>
      <c r="BL20" s="95">
        <v>15</v>
      </c>
      <c r="BM20" s="95"/>
      <c r="BN20" s="110">
        <f>BK20+BM20</f>
        <v>3</v>
      </c>
      <c r="BO20" s="94">
        <f>AR20+BA20+BK20</f>
        <v>3</v>
      </c>
      <c r="BP20" s="95">
        <f>AS20+AV20+BC20+BM20</f>
        <v>0</v>
      </c>
      <c r="BQ20" s="95">
        <f>BO20+BP20</f>
        <v>3</v>
      </c>
      <c r="BR20" s="103">
        <v>14</v>
      </c>
      <c r="BS20" s="111"/>
      <c r="BT20" s="129"/>
      <c r="BU20" s="129"/>
      <c r="BV20" s="129"/>
      <c r="BW20" s="116"/>
      <c r="BX20" s="116"/>
      <c r="BY20" s="116"/>
    </row>
    <row r="21" spans="1:77" ht="30" customHeight="1" x14ac:dyDescent="0.35">
      <c r="A21" s="91" t="s">
        <v>67</v>
      </c>
      <c r="B21" s="92" t="str">
        <f>VLOOKUP(A21,'[1]Contacts&amp;Mem'!$A$3:$AB$111,2,)</f>
        <v>Durrant</v>
      </c>
      <c r="C21" s="93" t="str">
        <f>VLOOKUP($A21,'[1]Contacts&amp;Mem'!$A$3:$AB$111,11,)</f>
        <v>CAT 2</v>
      </c>
      <c r="D21" s="94">
        <v>1</v>
      </c>
      <c r="E21" s="95">
        <f>VLOOKUP(D21,[1]MCPoints!$A$6:$B$8,2,)</f>
        <v>3</v>
      </c>
      <c r="F21" s="95">
        <v>2</v>
      </c>
      <c r="G21" s="95">
        <f>VLOOKUP(F21,[1]MCPoints!$A$6:$B$8,2,)</f>
        <v>2</v>
      </c>
      <c r="H21" s="95">
        <v>2</v>
      </c>
      <c r="I21" s="95">
        <f>VLOOKUP(H21,[1]MCPoints!$A$6:$B$8,2,)</f>
        <v>2</v>
      </c>
      <c r="J21" s="95">
        <v>2</v>
      </c>
      <c r="K21" s="95">
        <f>VLOOKUP(J21,[1]MCPoints!$A$6:$B$8,2,)</f>
        <v>2</v>
      </c>
      <c r="L21" s="95">
        <f>E21+G21+I21+K21</f>
        <v>9</v>
      </c>
      <c r="M21" s="95">
        <f>VLOOKUP(J21,[1]MCPoints!$D$6:$E$10,2,)</f>
        <v>8</v>
      </c>
      <c r="N21" s="96">
        <v>5</v>
      </c>
      <c r="O21" s="97">
        <f>VLOOKUP(N21,[1]MCPoints!$D$6:$E$10,2,)</f>
        <v>2</v>
      </c>
      <c r="P21" s="98">
        <v>1</v>
      </c>
      <c r="Q21" s="99">
        <f>VLOOKUP(P21,[1]MCPoints!$A$6:$B$8,2,)</f>
        <v>3</v>
      </c>
      <c r="R21" s="99">
        <v>1</v>
      </c>
      <c r="S21" s="99">
        <f>VLOOKUP(R21,[1]MCPoints!$A$6:$B$8,2,)</f>
        <v>3</v>
      </c>
      <c r="T21" s="100">
        <f>Q21+S21</f>
        <v>6</v>
      </c>
      <c r="U21" s="99">
        <v>3</v>
      </c>
      <c r="V21" s="101">
        <f>VLOOKUP(U21,[1]MCPoints!$D$6:$E$10,2,)</f>
        <v>6</v>
      </c>
      <c r="W21" s="102"/>
      <c r="X21" s="99">
        <v>0</v>
      </c>
      <c r="Y21" s="100"/>
      <c r="Z21" s="99">
        <v>0</v>
      </c>
      <c r="AA21" s="100"/>
      <c r="AB21" s="99">
        <v>0</v>
      </c>
      <c r="AC21" s="100">
        <f>X21+Z21+AB21</f>
        <v>0</v>
      </c>
      <c r="AD21" s="95"/>
      <c r="AE21" s="95"/>
      <c r="AF21" s="94">
        <f>L21+T21+AC21</f>
        <v>15</v>
      </c>
      <c r="AG21" s="95">
        <v>2</v>
      </c>
      <c r="AH21" s="95">
        <f>M21+O21+V21+AE21</f>
        <v>16</v>
      </c>
      <c r="AI21" s="103">
        <v>4</v>
      </c>
      <c r="AJ21" s="107">
        <v>6</v>
      </c>
      <c r="AK21" s="108">
        <v>0</v>
      </c>
      <c r="AL21" s="108">
        <v>10</v>
      </c>
      <c r="AM21" s="108"/>
      <c r="AN21" s="108">
        <v>9</v>
      </c>
      <c r="AO21" s="108"/>
      <c r="AP21" s="108">
        <v>11</v>
      </c>
      <c r="AQ21" s="108"/>
      <c r="AR21" s="108">
        <f>AK21+AM21+AO21+AQ21</f>
        <v>0</v>
      </c>
      <c r="AS21" s="108"/>
      <c r="AT21" s="97">
        <f>AK21+AM21+AO21+AQ21+AS21</f>
        <v>0</v>
      </c>
      <c r="AU21" s="109">
        <v>22</v>
      </c>
      <c r="AV21" s="97">
        <v>0</v>
      </c>
      <c r="AW21" s="94">
        <v>3</v>
      </c>
      <c r="AX21" s="95">
        <f>VLOOKUP(AW21,[1]MCPoints!$G$6:$H$10,2,)</f>
        <v>3</v>
      </c>
      <c r="AY21" s="127">
        <v>6</v>
      </c>
      <c r="AZ21" s="95">
        <v>0</v>
      </c>
      <c r="BA21" s="95">
        <f>AX21+AZ21</f>
        <v>3</v>
      </c>
      <c r="BB21" s="95">
        <v>7</v>
      </c>
      <c r="BC21" s="95">
        <v>0</v>
      </c>
      <c r="BD21" s="103">
        <f>BA21+BC21</f>
        <v>3</v>
      </c>
      <c r="BE21" s="102"/>
      <c r="BF21" s="95"/>
      <c r="BG21" s="100"/>
      <c r="BH21" s="95"/>
      <c r="BI21" s="100"/>
      <c r="BJ21" s="95"/>
      <c r="BK21" s="100"/>
      <c r="BL21" s="95"/>
      <c r="BM21" s="95"/>
      <c r="BN21" s="110"/>
      <c r="BO21" s="94">
        <f>AR21+BA21+BK21</f>
        <v>3</v>
      </c>
      <c r="BP21" s="95">
        <f>AS21+AV21+BC21+BM21</f>
        <v>0</v>
      </c>
      <c r="BQ21" s="95">
        <f>BO21+BP21</f>
        <v>3</v>
      </c>
      <c r="BR21" s="103">
        <v>14</v>
      </c>
      <c r="BS21" s="111"/>
      <c r="BT21" s="129"/>
      <c r="BU21" s="129"/>
      <c r="BV21" s="129"/>
      <c r="BW21" s="116"/>
      <c r="BX21" s="116"/>
      <c r="BY21" s="116"/>
    </row>
    <row r="22" spans="1:77" ht="30" customHeight="1" x14ac:dyDescent="0.35">
      <c r="A22" s="91" t="s">
        <v>68</v>
      </c>
      <c r="B22" s="92" t="str">
        <f>VLOOKUP(A22,'[1]Contacts&amp;Mem'!$A$3:$AB$111,2,)</f>
        <v>Hill</v>
      </c>
      <c r="C22" s="93" t="str">
        <f>VLOOKUP($A22,'[1]Contacts&amp;Mem'!$A$3:$AB$111,11,)</f>
        <v>CAT 2</v>
      </c>
      <c r="D22" s="94">
        <v>6</v>
      </c>
      <c r="E22" s="95"/>
      <c r="F22" s="95">
        <v>6</v>
      </c>
      <c r="G22" s="95"/>
      <c r="H22" s="95">
        <v>6</v>
      </c>
      <c r="I22" s="95"/>
      <c r="J22" s="95">
        <v>3</v>
      </c>
      <c r="K22" s="95">
        <f>VLOOKUP(J22,[1]MCPoints!$A$6:$B$8,2,)</f>
        <v>1</v>
      </c>
      <c r="L22" s="95">
        <f>E22+G22+I22+K22</f>
        <v>1</v>
      </c>
      <c r="M22" s="95">
        <f>VLOOKUP(J22,[1]MCPoints!$D$6:$E$10,2,)</f>
        <v>6</v>
      </c>
      <c r="N22" s="96">
        <v>4</v>
      </c>
      <c r="O22" s="97">
        <f>VLOOKUP(N22,[1]MCPoints!$D$6:$E$10,2,)</f>
        <v>4</v>
      </c>
      <c r="P22" s="98">
        <v>2</v>
      </c>
      <c r="Q22" s="99">
        <f>VLOOKUP(P22,[1]MCPoints!$A$6:$B$8,2,)</f>
        <v>2</v>
      </c>
      <c r="R22" s="99">
        <v>3</v>
      </c>
      <c r="S22" s="99">
        <f>VLOOKUP(R22,[1]MCPoints!$A$6:$B$8,2,)</f>
        <v>1</v>
      </c>
      <c r="T22" s="100">
        <f>Q22+S22</f>
        <v>3</v>
      </c>
      <c r="U22" s="99">
        <v>4</v>
      </c>
      <c r="V22" s="101">
        <f>VLOOKUP(U22,[1]MCPoints!$D$6:$E$10,2,)</f>
        <v>4</v>
      </c>
      <c r="W22" s="102">
        <v>5</v>
      </c>
      <c r="X22" s="99">
        <v>0</v>
      </c>
      <c r="Y22" s="100">
        <v>5</v>
      </c>
      <c r="Z22" s="99">
        <v>0</v>
      </c>
      <c r="AA22" s="100">
        <v>5</v>
      </c>
      <c r="AB22" s="99">
        <v>0</v>
      </c>
      <c r="AC22" s="100">
        <f>X22+Z22+AB22</f>
        <v>0</v>
      </c>
      <c r="AD22" s="95">
        <v>5</v>
      </c>
      <c r="AE22" s="95">
        <f>VLOOKUP(AD22,[1]MCPoints!$D$6:$E$10,2,)</f>
        <v>2</v>
      </c>
      <c r="AF22" s="136">
        <f>L22+T22+AC22</f>
        <v>4</v>
      </c>
      <c r="AG22" s="137">
        <v>5</v>
      </c>
      <c r="AH22" s="137">
        <f>M22+O22+V22+AE22</f>
        <v>16</v>
      </c>
      <c r="AI22" s="138">
        <v>4</v>
      </c>
      <c r="AJ22" s="107">
        <v>17</v>
      </c>
      <c r="AK22" s="108">
        <v>0</v>
      </c>
      <c r="AL22" s="108">
        <v>21</v>
      </c>
      <c r="AM22" s="108"/>
      <c r="AN22" s="108">
        <v>20</v>
      </c>
      <c r="AO22" s="108"/>
      <c r="AP22" s="108">
        <v>12</v>
      </c>
      <c r="AQ22" s="108"/>
      <c r="AR22" s="108">
        <f>AK22+AM22+AO22+AQ22</f>
        <v>0</v>
      </c>
      <c r="AS22" s="108"/>
      <c r="AT22" s="97">
        <f>AK22+AM22+AO22+AQ22+AS22</f>
        <v>0</v>
      </c>
      <c r="AU22" s="109">
        <v>21</v>
      </c>
      <c r="AV22" s="97">
        <v>0</v>
      </c>
      <c r="AW22" s="94">
        <v>4</v>
      </c>
      <c r="AX22" s="95">
        <f>VLOOKUP(AW22,[1]MCPoints!$G$6:$H$10,2,)</f>
        <v>2</v>
      </c>
      <c r="AY22" s="95">
        <v>11</v>
      </c>
      <c r="AZ22" s="95">
        <v>0</v>
      </c>
      <c r="BA22" s="95">
        <f>AX22+AZ22</f>
        <v>2</v>
      </c>
      <c r="BB22" s="95">
        <v>10</v>
      </c>
      <c r="BC22" s="95">
        <v>0</v>
      </c>
      <c r="BD22" s="103">
        <f>BA22+BC22</f>
        <v>2</v>
      </c>
      <c r="BE22" s="102">
        <v>21</v>
      </c>
      <c r="BF22" s="95"/>
      <c r="BG22" s="100">
        <v>20</v>
      </c>
      <c r="BH22" s="95"/>
      <c r="BI22" s="100">
        <v>20</v>
      </c>
      <c r="BJ22" s="95"/>
      <c r="BK22" s="100">
        <f>BF22+BH22+BJ22</f>
        <v>0</v>
      </c>
      <c r="BL22" s="95">
        <v>25</v>
      </c>
      <c r="BM22" s="95"/>
      <c r="BN22" s="110">
        <f>BK22+BM22</f>
        <v>0</v>
      </c>
      <c r="BO22" s="94">
        <f>AR22+BA22+BK22</f>
        <v>2</v>
      </c>
      <c r="BP22" s="95">
        <f>AS22+AV22+BC22+BM22</f>
        <v>0</v>
      </c>
      <c r="BQ22" s="95">
        <f>BO22+BP22</f>
        <v>2</v>
      </c>
      <c r="BR22" s="103">
        <v>16</v>
      </c>
      <c r="BS22" s="111"/>
      <c r="BT22" s="129"/>
      <c r="BU22" s="129"/>
      <c r="BV22" s="129"/>
      <c r="BW22" s="116"/>
      <c r="BX22" s="141"/>
      <c r="BY22" s="116"/>
    </row>
    <row r="23" spans="1:77" ht="30" customHeight="1" x14ac:dyDescent="0.35">
      <c r="A23" s="91" t="s">
        <v>69</v>
      </c>
      <c r="B23" s="92" t="str">
        <f>VLOOKUP(A23,'[1]Contacts&amp;Mem'!$A$3:$AB$111,2,)</f>
        <v>Connolly</v>
      </c>
      <c r="C23" s="93" t="str">
        <f>VLOOKUP($A23,'[1]Contacts&amp;Mem'!$A$3:$AB$111,11,)</f>
        <v>CAT 1</v>
      </c>
      <c r="D23" s="94">
        <v>3</v>
      </c>
      <c r="E23" s="95">
        <f>VLOOKUP(D23,[1]MCPoints!$A$6:$B$8,2,)</f>
        <v>1</v>
      </c>
      <c r="F23" s="95">
        <v>6</v>
      </c>
      <c r="G23" s="95"/>
      <c r="H23" s="95">
        <v>5</v>
      </c>
      <c r="I23" s="95"/>
      <c r="J23" s="95">
        <v>5</v>
      </c>
      <c r="K23" s="95"/>
      <c r="L23" s="95">
        <f>E23+G23+I23+K23</f>
        <v>1</v>
      </c>
      <c r="M23" s="95">
        <f>VLOOKUP(J23,[1]MCPoints!$D$6:$E$10,2,)</f>
        <v>2</v>
      </c>
      <c r="N23" s="96">
        <v>6</v>
      </c>
      <c r="O23" s="97">
        <v>0</v>
      </c>
      <c r="P23" s="98">
        <v>3</v>
      </c>
      <c r="Q23" s="99">
        <f>VLOOKUP(P23,[1]MCPoints!$A$6:$B$8,2,)</f>
        <v>1</v>
      </c>
      <c r="R23" s="99">
        <v>5</v>
      </c>
      <c r="S23" s="99">
        <v>0</v>
      </c>
      <c r="T23" s="100">
        <f>Q23+S23</f>
        <v>1</v>
      </c>
      <c r="U23" s="99">
        <v>5</v>
      </c>
      <c r="V23" s="101">
        <f>VLOOKUP(U23,[1]MCPoints!$D$6:$E$10,2,)</f>
        <v>2</v>
      </c>
      <c r="W23" s="102"/>
      <c r="X23" s="99">
        <v>0</v>
      </c>
      <c r="Y23" s="100"/>
      <c r="Z23" s="99">
        <v>0</v>
      </c>
      <c r="AA23" s="100"/>
      <c r="AB23" s="99">
        <v>0</v>
      </c>
      <c r="AC23" s="100">
        <f>X23+Z23+AB23</f>
        <v>0</v>
      </c>
      <c r="AD23" s="95"/>
      <c r="AE23" s="95"/>
      <c r="AF23" s="136">
        <f>L23+T23+AC23</f>
        <v>2</v>
      </c>
      <c r="AG23" s="137">
        <v>6</v>
      </c>
      <c r="AH23" s="137">
        <f>M23+O23+V23+AE23</f>
        <v>4</v>
      </c>
      <c r="AI23" s="138">
        <v>7</v>
      </c>
      <c r="AJ23" s="107">
        <v>4</v>
      </c>
      <c r="AK23" s="108">
        <f>VLOOKUP(AJ23,[1]MCPoints!$G$6:$H$10,2,)</f>
        <v>2</v>
      </c>
      <c r="AL23" s="108">
        <v>7</v>
      </c>
      <c r="AM23" s="108"/>
      <c r="AN23" s="108">
        <v>6</v>
      </c>
      <c r="AO23" s="108"/>
      <c r="AP23" s="108">
        <v>7</v>
      </c>
      <c r="AQ23" s="108"/>
      <c r="AR23" s="108">
        <f>AK23+AM23+AO23+AQ23</f>
        <v>2</v>
      </c>
      <c r="AS23" s="108">
        <v>0</v>
      </c>
      <c r="AT23" s="97">
        <f>AK23+AM23+AO23+AQ23+AS23</f>
        <v>2</v>
      </c>
      <c r="AU23" s="109">
        <v>9</v>
      </c>
      <c r="AV23" s="97">
        <v>0</v>
      </c>
      <c r="AW23" s="94">
        <v>9</v>
      </c>
      <c r="AX23" s="95">
        <v>0</v>
      </c>
      <c r="AY23" s="95">
        <v>19</v>
      </c>
      <c r="AZ23" s="95">
        <v>0</v>
      </c>
      <c r="BA23" s="95">
        <f>AX23+AZ23</f>
        <v>0</v>
      </c>
      <c r="BB23" s="95">
        <v>17</v>
      </c>
      <c r="BC23" s="95">
        <v>0</v>
      </c>
      <c r="BD23" s="103">
        <f>BA23+BC23</f>
        <v>0</v>
      </c>
      <c r="BE23" s="102"/>
      <c r="BF23" s="95"/>
      <c r="BG23" s="100"/>
      <c r="BH23" s="95"/>
      <c r="BI23" s="100"/>
      <c r="BJ23" s="95"/>
      <c r="BK23" s="100"/>
      <c r="BL23" s="95"/>
      <c r="BM23" s="95"/>
      <c r="BN23" s="110"/>
      <c r="BO23" s="94">
        <f>AR23+BA23+BK23</f>
        <v>2</v>
      </c>
      <c r="BP23" s="95">
        <f>AS23+AV23+BC23+BM23</f>
        <v>0</v>
      </c>
      <c r="BQ23" s="95">
        <f>BO23+BP23</f>
        <v>2</v>
      </c>
      <c r="BR23" s="103">
        <v>16</v>
      </c>
      <c r="BS23" s="115"/>
      <c r="BT23" s="116"/>
      <c r="BU23" s="116"/>
      <c r="BV23" s="116"/>
      <c r="BW23" s="116"/>
      <c r="BX23" s="142"/>
      <c r="BY23" s="116"/>
    </row>
    <row r="24" spans="1:77" ht="30" customHeight="1" x14ac:dyDescent="0.35">
      <c r="A24" s="91" t="s">
        <v>70</v>
      </c>
      <c r="B24" s="92" t="str">
        <f>VLOOKUP(A24,'[1]Contacts&amp;Mem'!$A$3:$AB$111,2,)</f>
        <v>Machingura</v>
      </c>
      <c r="C24" s="93" t="str">
        <f>VLOOKUP($A24,'[1]Contacts&amp;Mem'!$A$3:$AB$111,11,)</f>
        <v>CAT 2</v>
      </c>
      <c r="D24" s="94">
        <v>2</v>
      </c>
      <c r="E24" s="95">
        <f>VLOOKUP(D24,[1]MCPoints!$A$6:$B$8,2,)</f>
        <v>2</v>
      </c>
      <c r="F24" s="95">
        <v>3</v>
      </c>
      <c r="G24" s="95">
        <f>VLOOKUP(F24,[1]MCPoints!$A$6:$B$8,2,)</f>
        <v>1</v>
      </c>
      <c r="H24" s="95">
        <v>3</v>
      </c>
      <c r="I24" s="95">
        <f>VLOOKUP(H24,[1]MCPoints!$A$6:$B$8,2,)</f>
        <v>1</v>
      </c>
      <c r="J24" s="95">
        <v>5</v>
      </c>
      <c r="K24" s="95"/>
      <c r="L24" s="95">
        <f>E24+G24+I24+K24</f>
        <v>4</v>
      </c>
      <c r="M24" s="95">
        <f>VLOOKUP(J24,[1]MCPoints!$D$6:$E$10,2,)</f>
        <v>2</v>
      </c>
      <c r="N24" s="96">
        <v>1</v>
      </c>
      <c r="O24" s="97">
        <f>VLOOKUP(N24,[1]MCPoints!$D$6:$E$10,2,)</f>
        <v>10</v>
      </c>
      <c r="P24" s="98">
        <v>3</v>
      </c>
      <c r="Q24" s="99">
        <f>VLOOKUP(P24,[1]MCPoints!$A$6:$B$8,2,)</f>
        <v>1</v>
      </c>
      <c r="R24" s="99">
        <v>4</v>
      </c>
      <c r="S24" s="99">
        <v>0</v>
      </c>
      <c r="T24" s="100">
        <f>Q24+S24</f>
        <v>1</v>
      </c>
      <c r="U24" s="99">
        <v>2</v>
      </c>
      <c r="V24" s="101">
        <f>VLOOKUP(U24,[1]MCPoints!$D$6:$E$10,2,)</f>
        <v>8</v>
      </c>
      <c r="W24" s="102">
        <v>4</v>
      </c>
      <c r="X24" s="99">
        <v>0</v>
      </c>
      <c r="Y24" s="100">
        <v>3</v>
      </c>
      <c r="Z24" s="99">
        <f>VLOOKUP(Y24,[1]MCPoints!$A$6:$B$8,2,)</f>
        <v>1</v>
      </c>
      <c r="AA24" s="100">
        <v>2</v>
      </c>
      <c r="AB24" s="99">
        <f>VLOOKUP(AA24,[1]MCPoints!$A$6:$B$8,2,)</f>
        <v>2</v>
      </c>
      <c r="AC24" s="100">
        <f>X24+Z24+AB24</f>
        <v>3</v>
      </c>
      <c r="AD24" s="95">
        <v>3</v>
      </c>
      <c r="AE24" s="95">
        <f>VLOOKUP(AD24,[1]MCPoints!$D$6:$E$10,2,)</f>
        <v>6</v>
      </c>
      <c r="AF24" s="136">
        <f>L24+T24+AC24</f>
        <v>8</v>
      </c>
      <c r="AG24" s="137">
        <v>4</v>
      </c>
      <c r="AH24" s="137">
        <f>M24+O24+V24+AE24</f>
        <v>26</v>
      </c>
      <c r="AI24" s="138">
        <v>1</v>
      </c>
      <c r="AJ24" s="107">
        <v>8</v>
      </c>
      <c r="AK24" s="108">
        <v>0</v>
      </c>
      <c r="AL24" s="108">
        <v>13</v>
      </c>
      <c r="AM24" s="108"/>
      <c r="AN24" s="108">
        <v>10</v>
      </c>
      <c r="AO24" s="108"/>
      <c r="AP24" s="108">
        <v>15</v>
      </c>
      <c r="AQ24" s="108"/>
      <c r="AR24" s="108">
        <f>AK24+AM24+AO24+AQ24</f>
        <v>0</v>
      </c>
      <c r="AS24" s="108"/>
      <c r="AT24" s="97">
        <f>AK24+AM24+AO24+AQ24+AS24</f>
        <v>0</v>
      </c>
      <c r="AU24" s="109">
        <v>11</v>
      </c>
      <c r="AV24" s="97">
        <v>0</v>
      </c>
      <c r="AW24" s="94">
        <v>5</v>
      </c>
      <c r="AX24" s="95">
        <f>VLOOKUP(AW24,[1]MCPoints!$G$6:$H$10,2,)</f>
        <v>1</v>
      </c>
      <c r="AY24" s="95">
        <v>13</v>
      </c>
      <c r="AZ24" s="95">
        <v>0</v>
      </c>
      <c r="BA24" s="95">
        <f>AX24+AZ24</f>
        <v>1</v>
      </c>
      <c r="BB24" s="95">
        <v>6</v>
      </c>
      <c r="BC24" s="95">
        <v>0</v>
      </c>
      <c r="BD24" s="103">
        <f>BA24+BC24</f>
        <v>1</v>
      </c>
      <c r="BE24" s="102">
        <v>13</v>
      </c>
      <c r="BF24" s="95"/>
      <c r="BG24" s="100">
        <v>13</v>
      </c>
      <c r="BH24" s="95"/>
      <c r="BI24" s="100">
        <v>10</v>
      </c>
      <c r="BJ24" s="95"/>
      <c r="BK24" s="100">
        <f>BF24+BH24+BJ24</f>
        <v>0</v>
      </c>
      <c r="BL24" s="95">
        <v>10</v>
      </c>
      <c r="BM24" s="95"/>
      <c r="BN24" s="110">
        <f>BK24+BM24</f>
        <v>0</v>
      </c>
      <c r="BO24" s="94">
        <f>AR24+BA24+BK24</f>
        <v>1</v>
      </c>
      <c r="BP24" s="95">
        <f>AS24+AV24+BC24+BM24</f>
        <v>0</v>
      </c>
      <c r="BQ24" s="95">
        <f>BO24+BP24</f>
        <v>1</v>
      </c>
      <c r="BR24" s="103">
        <v>18</v>
      </c>
      <c r="BS24" s="111"/>
      <c r="BT24" s="129"/>
      <c r="BU24" s="129"/>
      <c r="BV24" s="129"/>
      <c r="BW24" s="116"/>
      <c r="BX24" s="116"/>
      <c r="BY24" s="116"/>
    </row>
    <row r="25" spans="1:77" ht="30" customHeight="1" x14ac:dyDescent="0.35">
      <c r="A25" s="91" t="s">
        <v>71</v>
      </c>
      <c r="B25" s="92" t="str">
        <f>VLOOKUP(A25,'[1]Contacts&amp;Mem'!$A$3:$AB$111,2,)</f>
        <v>Clarke</v>
      </c>
      <c r="C25" s="93" t="str">
        <f>VLOOKUP($A25,'[1]Contacts&amp;Mem'!$A$3:$AB$111,11,)</f>
        <v>WOMEN</v>
      </c>
      <c r="D25" s="94">
        <v>1</v>
      </c>
      <c r="E25" s="95">
        <f>VLOOKUP(D25,[1]MCPoints!$A$6:$B$8,2,)</f>
        <v>3</v>
      </c>
      <c r="F25" s="95">
        <v>1</v>
      </c>
      <c r="G25" s="95">
        <f>VLOOKUP(F25,[1]MCPoints!$A$6:$B$8,2,)</f>
        <v>3</v>
      </c>
      <c r="H25" s="95">
        <v>1</v>
      </c>
      <c r="I25" s="95">
        <f>VLOOKUP(H25,[1]MCPoints!$A$6:$B$8,2,)</f>
        <v>3</v>
      </c>
      <c r="J25" s="95">
        <v>1</v>
      </c>
      <c r="K25" s="95">
        <f>VLOOKUP(J25,[1]MCPoints!$A$6:$B$8,2,)</f>
        <v>3</v>
      </c>
      <c r="L25" s="95">
        <f>E25+G25+I25+K25</f>
        <v>12</v>
      </c>
      <c r="M25" s="95">
        <f>VLOOKUP(J25,[1]MCPoints!$D$6:$E$10,2,)</f>
        <v>10</v>
      </c>
      <c r="N25" s="96">
        <v>1</v>
      </c>
      <c r="O25" s="97">
        <f>VLOOKUP(N25,[1]MCPoints!$D$6:$E$10,2,)</f>
        <v>10</v>
      </c>
      <c r="P25" s="98">
        <v>1</v>
      </c>
      <c r="Q25" s="99">
        <f>VLOOKUP(P25,[1]MCPoints!$A$6:$B$8,2,)</f>
        <v>3</v>
      </c>
      <c r="R25" s="99">
        <v>1</v>
      </c>
      <c r="S25" s="99">
        <f>VLOOKUP(R25,[1]MCPoints!$A$6:$B$8,2,)</f>
        <v>3</v>
      </c>
      <c r="T25" s="100">
        <f>Q25+S25</f>
        <v>6</v>
      </c>
      <c r="U25" s="99">
        <v>1</v>
      </c>
      <c r="V25" s="101">
        <f>VLOOKUP(R25,[1]MCPoints!$D$6:$E$10,2,)</f>
        <v>10</v>
      </c>
      <c r="W25" s="102">
        <v>1</v>
      </c>
      <c r="X25" s="99">
        <f>VLOOKUP(W25,[1]MCPoints!$A$6:$B$8,2,)</f>
        <v>3</v>
      </c>
      <c r="Y25" s="100">
        <v>1</v>
      </c>
      <c r="Z25" s="99">
        <f>VLOOKUP(Y25,[1]MCPoints!$A$6:$B$8,2,)</f>
        <v>3</v>
      </c>
      <c r="AA25" s="100">
        <v>1</v>
      </c>
      <c r="AB25" s="99">
        <f>VLOOKUP(AA25,[1]MCPoints!$A$6:$B$8,2,)</f>
        <v>3</v>
      </c>
      <c r="AC25" s="100">
        <f>X25+Z25+AB25</f>
        <v>9</v>
      </c>
      <c r="AD25" s="95">
        <v>1</v>
      </c>
      <c r="AE25" s="95">
        <f>VLOOKUP(AD25,[1]MCPoints!$D$6:$E$10,2,)</f>
        <v>10</v>
      </c>
      <c r="AF25" s="94">
        <f>L25+T25+AC25</f>
        <v>27</v>
      </c>
      <c r="AG25" s="95">
        <v>1</v>
      </c>
      <c r="AH25" s="95">
        <f>M25+O25+V25+AE25</f>
        <v>40</v>
      </c>
      <c r="AI25" s="103">
        <v>1</v>
      </c>
      <c r="AJ25" s="107">
        <v>26</v>
      </c>
      <c r="AK25" s="108">
        <v>0</v>
      </c>
      <c r="AL25" s="108">
        <v>26</v>
      </c>
      <c r="AM25" s="108"/>
      <c r="AN25" s="108">
        <v>25</v>
      </c>
      <c r="AO25" s="108"/>
      <c r="AP25" s="108">
        <v>22</v>
      </c>
      <c r="AQ25" s="108"/>
      <c r="AR25" s="108">
        <f>AK25+AM25+AO25+AQ25</f>
        <v>0</v>
      </c>
      <c r="AS25" s="108"/>
      <c r="AT25" s="97">
        <f>AK25+AM25+AO25+AQ25+AS25</f>
        <v>0</v>
      </c>
      <c r="AU25" s="109">
        <v>15</v>
      </c>
      <c r="AV25" s="97">
        <v>0</v>
      </c>
      <c r="AW25" s="94">
        <v>16</v>
      </c>
      <c r="AX25" s="95">
        <v>0</v>
      </c>
      <c r="AY25" s="95">
        <v>8</v>
      </c>
      <c r="AZ25" s="95">
        <v>0</v>
      </c>
      <c r="BA25" s="95">
        <f>AX25+AZ25</f>
        <v>0</v>
      </c>
      <c r="BB25" s="95">
        <v>9</v>
      </c>
      <c r="BC25" s="95">
        <v>0</v>
      </c>
      <c r="BD25" s="103">
        <f>BA25+BC25</f>
        <v>0</v>
      </c>
      <c r="BE25" s="102">
        <v>11</v>
      </c>
      <c r="BF25" s="95"/>
      <c r="BG25" s="100">
        <v>15</v>
      </c>
      <c r="BH25" s="95"/>
      <c r="BI25" s="100">
        <v>12</v>
      </c>
      <c r="BJ25" s="95"/>
      <c r="BK25" s="100">
        <f>BF25+BH25+BJ25</f>
        <v>0</v>
      </c>
      <c r="BL25" s="95">
        <v>18</v>
      </c>
      <c r="BM25" s="95"/>
      <c r="BN25" s="110">
        <f>BK25+BM25</f>
        <v>0</v>
      </c>
      <c r="BO25" s="94">
        <f>AR25+BA25+BK25</f>
        <v>0</v>
      </c>
      <c r="BP25" s="95">
        <f>AS25+AV25+BC25+BM25</f>
        <v>0</v>
      </c>
      <c r="BQ25" s="95">
        <f>BO25+BP25</f>
        <v>0</v>
      </c>
      <c r="BR25" s="103"/>
      <c r="BS25" s="111"/>
      <c r="BT25" s="129"/>
      <c r="BU25" s="129"/>
      <c r="BV25" s="129"/>
      <c r="BW25" s="116"/>
      <c r="BX25" s="116"/>
      <c r="BY25" s="116"/>
    </row>
    <row r="26" spans="1:77" ht="30" customHeight="1" x14ac:dyDescent="0.35">
      <c r="A26" s="91" t="s">
        <v>72</v>
      </c>
      <c r="B26" s="92" t="str">
        <f>VLOOKUP(A26,'[1]Contacts&amp;Mem'!$A$3:$AB$111,2,)</f>
        <v>Vargas</v>
      </c>
      <c r="C26" s="93" t="str">
        <f>VLOOKUP($A26,'[1]Contacts&amp;Mem'!$A$3:$AB$111,11,)</f>
        <v>MASTERS</v>
      </c>
      <c r="D26" s="94">
        <v>1</v>
      </c>
      <c r="E26" s="95">
        <f>VLOOKUP(D26,[1]MCPoints!$A$6:$B$8,2,)</f>
        <v>3</v>
      </c>
      <c r="F26" s="95">
        <v>1</v>
      </c>
      <c r="G26" s="95">
        <f>VLOOKUP(F26,[1]MCPoints!$A$6:$B$8,2,)</f>
        <v>3</v>
      </c>
      <c r="H26" s="95">
        <v>1</v>
      </c>
      <c r="I26" s="95">
        <f>VLOOKUP(H26,[1]MCPoints!$A$6:$B$8,2,)</f>
        <v>3</v>
      </c>
      <c r="J26" s="95">
        <v>1</v>
      </c>
      <c r="K26" s="95">
        <f>VLOOKUP(J26,[1]MCPoints!$A$6:$B$8,2,)</f>
        <v>3</v>
      </c>
      <c r="L26" s="95">
        <f>E26+G26+I26+K26</f>
        <v>12</v>
      </c>
      <c r="M26" s="95">
        <f>VLOOKUP(J26,[1]MCPoints!$D$6:$E$10,2,)</f>
        <v>10</v>
      </c>
      <c r="N26" s="96">
        <v>1</v>
      </c>
      <c r="O26" s="97">
        <f>VLOOKUP(N26,[1]MCPoints!$D$6:$E$10,2,)</f>
        <v>10</v>
      </c>
      <c r="P26" s="98">
        <v>1</v>
      </c>
      <c r="Q26" s="99">
        <f>VLOOKUP(P26,[1]MCPoints!$A$6:$B$8,2,)</f>
        <v>3</v>
      </c>
      <c r="R26" s="99">
        <v>1</v>
      </c>
      <c r="S26" s="99">
        <f>VLOOKUP(R26,[1]MCPoints!$A$6:$B$8,2,)</f>
        <v>3</v>
      </c>
      <c r="T26" s="100">
        <f>Q26+S26</f>
        <v>6</v>
      </c>
      <c r="U26" s="99">
        <v>1</v>
      </c>
      <c r="V26" s="101">
        <f>VLOOKUP(R26,[1]MCPoints!$D$6:$E$10,2,)</f>
        <v>10</v>
      </c>
      <c r="W26" s="102">
        <v>1</v>
      </c>
      <c r="X26" s="99">
        <f>VLOOKUP(W26,[1]MCPoints!$A$6:$B$8,2,)</f>
        <v>3</v>
      </c>
      <c r="Y26" s="100">
        <v>1</v>
      </c>
      <c r="Z26" s="99">
        <f>VLOOKUP(Y26,[1]MCPoints!$A$6:$B$8,2,)</f>
        <v>3</v>
      </c>
      <c r="AA26" s="100">
        <v>1</v>
      </c>
      <c r="AB26" s="99">
        <f>VLOOKUP(AA26,[1]MCPoints!$A$6:$B$8,2,)</f>
        <v>3</v>
      </c>
      <c r="AC26" s="100">
        <f>X26+Z26+AB26</f>
        <v>9</v>
      </c>
      <c r="AD26" s="95">
        <v>1</v>
      </c>
      <c r="AE26" s="103">
        <f>VLOOKUP(AD26,[1]MCPoints!$D$6:$E$10,2,)</f>
        <v>10</v>
      </c>
      <c r="AF26" s="143">
        <f>L26+T26+AC26</f>
        <v>27</v>
      </c>
      <c r="AG26" s="137">
        <v>1</v>
      </c>
      <c r="AH26" s="137">
        <f>M26+O26+V26+AE26</f>
        <v>40</v>
      </c>
      <c r="AI26" s="138">
        <v>1</v>
      </c>
      <c r="AJ26" s="107">
        <v>23</v>
      </c>
      <c r="AK26" s="108">
        <v>0</v>
      </c>
      <c r="AL26" s="108">
        <v>23</v>
      </c>
      <c r="AM26" s="108"/>
      <c r="AN26" s="108">
        <v>22</v>
      </c>
      <c r="AO26" s="108"/>
      <c r="AP26" s="108">
        <v>25</v>
      </c>
      <c r="AQ26" s="108"/>
      <c r="AR26" s="108">
        <f>AK26+AM26+AO26+AQ26</f>
        <v>0</v>
      </c>
      <c r="AS26" s="108"/>
      <c r="AT26" s="97">
        <f>AK26+AM26+AO26+AQ26+AS26</f>
        <v>0</v>
      </c>
      <c r="AU26" s="109">
        <v>30</v>
      </c>
      <c r="AV26" s="97">
        <v>0</v>
      </c>
      <c r="AW26" s="94">
        <v>25</v>
      </c>
      <c r="AX26" s="95">
        <v>0</v>
      </c>
      <c r="AY26" s="95">
        <v>24</v>
      </c>
      <c r="AZ26" s="95">
        <v>0</v>
      </c>
      <c r="BA26" s="95">
        <f>AX26+AZ26</f>
        <v>0</v>
      </c>
      <c r="BB26" s="95"/>
      <c r="BC26" s="95">
        <v>0</v>
      </c>
      <c r="BD26" s="103">
        <f>BA26+BC26</f>
        <v>0</v>
      </c>
      <c r="BE26" s="102">
        <v>24</v>
      </c>
      <c r="BF26" s="95"/>
      <c r="BG26" s="100">
        <v>24</v>
      </c>
      <c r="BH26" s="95"/>
      <c r="BI26" s="100">
        <v>24</v>
      </c>
      <c r="BJ26" s="95"/>
      <c r="BK26" s="100">
        <f>BF26+BH26+BJ26</f>
        <v>0</v>
      </c>
      <c r="BL26" s="95">
        <v>19</v>
      </c>
      <c r="BM26" s="95"/>
      <c r="BN26" s="110">
        <f>BK26+BM26</f>
        <v>0</v>
      </c>
      <c r="BO26" s="94">
        <f>AR26+BA26+BK26</f>
        <v>0</v>
      </c>
      <c r="BP26" s="95">
        <f>AS26+AV26+BC26+BM26</f>
        <v>0</v>
      </c>
      <c r="BQ26" s="95">
        <f>BO26+BP26</f>
        <v>0</v>
      </c>
      <c r="BR26" s="103"/>
      <c r="BS26" s="115"/>
      <c r="BT26" s="116"/>
      <c r="BU26" s="116"/>
      <c r="BV26" s="116"/>
      <c r="BW26" s="116"/>
      <c r="BX26" s="116"/>
      <c r="BY26" s="116"/>
    </row>
    <row r="27" spans="1:77" ht="30" customHeight="1" x14ac:dyDescent="0.35">
      <c r="A27" s="91" t="s">
        <v>73</v>
      </c>
      <c r="B27" s="92" t="str">
        <f>VLOOKUP(A27,'[1]Contacts&amp;Mem'!$A$3:$AB$111,2,)</f>
        <v>Bermosky</v>
      </c>
      <c r="C27" s="93" t="str">
        <f>VLOOKUP($A27,'[1]Contacts&amp;Mem'!$A$3:$AB$111,11,)</f>
        <v>CAT 3</v>
      </c>
      <c r="D27" s="94">
        <v>1</v>
      </c>
      <c r="E27" s="95">
        <f>VLOOKUP(D27,[1]MCPoints!$A$6:$B$8,2,)</f>
        <v>3</v>
      </c>
      <c r="F27" s="95">
        <v>2</v>
      </c>
      <c r="G27" s="95">
        <f>VLOOKUP(F27,[1]MCPoints!$A$6:$B$8,2,)</f>
        <v>2</v>
      </c>
      <c r="H27" s="95">
        <v>1</v>
      </c>
      <c r="I27" s="95">
        <f>VLOOKUP(H27,[1]MCPoints!$A$6:$B$8,2,)</f>
        <v>3</v>
      </c>
      <c r="J27" s="95">
        <v>4</v>
      </c>
      <c r="K27" s="95"/>
      <c r="L27" s="95">
        <f>E27+G27+I27+K27</f>
        <v>8</v>
      </c>
      <c r="M27" s="95">
        <f>VLOOKUP(J27,[1]MCPoints!$D$6:$E$10,2,)</f>
        <v>4</v>
      </c>
      <c r="N27" s="96">
        <v>1</v>
      </c>
      <c r="O27" s="97">
        <f>VLOOKUP(N27,[1]MCPoints!$D$6:$E$10,2,)</f>
        <v>10</v>
      </c>
      <c r="P27" s="98">
        <v>2</v>
      </c>
      <c r="Q27" s="99">
        <f>VLOOKUP(P27,[1]MCPoints!$A$6:$B$8,2,)</f>
        <v>2</v>
      </c>
      <c r="R27" s="99">
        <v>1</v>
      </c>
      <c r="S27" s="99">
        <f>VLOOKUP(R27,[1]MCPoints!$A$6:$B$8,2,)</f>
        <v>3</v>
      </c>
      <c r="T27" s="100">
        <f>Q27+S27</f>
        <v>5</v>
      </c>
      <c r="U27" s="99">
        <v>1</v>
      </c>
      <c r="V27" s="101">
        <f>VLOOKUP(U27,[1]MCPoints!$D$6:$E$10,2,)</f>
        <v>10</v>
      </c>
      <c r="W27" s="102">
        <v>1</v>
      </c>
      <c r="X27" s="99">
        <f>VLOOKUP(W27,[1]MCPoints!$A$6:$B$8,2,)</f>
        <v>3</v>
      </c>
      <c r="Y27" s="100">
        <v>1</v>
      </c>
      <c r="Z27" s="99">
        <f>VLOOKUP(Y27,[1]MCPoints!$A$6:$B$8,2,)</f>
        <v>3</v>
      </c>
      <c r="AA27" s="100">
        <v>2</v>
      </c>
      <c r="AB27" s="99">
        <f>VLOOKUP(AA27,[1]MCPoints!$A$6:$B$8,2,)</f>
        <v>2</v>
      </c>
      <c r="AC27" s="100">
        <f>X27+Z27+AB27</f>
        <v>8</v>
      </c>
      <c r="AD27" s="95">
        <v>1</v>
      </c>
      <c r="AE27" s="103">
        <f>VLOOKUP(AD27,[1]MCPoints!$D$6:$E$10,2,)</f>
        <v>10</v>
      </c>
      <c r="AF27" s="114">
        <f>L27+T27+AC27</f>
        <v>21</v>
      </c>
      <c r="AG27" s="95">
        <v>1</v>
      </c>
      <c r="AH27" s="95">
        <f>M27+O27+V27+AE27</f>
        <v>34</v>
      </c>
      <c r="AI27" s="103">
        <v>1</v>
      </c>
      <c r="AJ27" s="107">
        <v>7</v>
      </c>
      <c r="AK27" s="108">
        <v>0</v>
      </c>
      <c r="AL27" s="108">
        <v>12</v>
      </c>
      <c r="AM27" s="108"/>
      <c r="AN27" s="108">
        <v>11</v>
      </c>
      <c r="AO27" s="108"/>
      <c r="AP27" s="108">
        <v>20</v>
      </c>
      <c r="AQ27" s="108"/>
      <c r="AR27" s="108">
        <f>AK27+AM27+AO27+AQ27</f>
        <v>0</v>
      </c>
      <c r="AS27" s="108"/>
      <c r="AT27" s="97">
        <f>AK27+AM27+AO27+AQ27+AS27</f>
        <v>0</v>
      </c>
      <c r="AU27" s="109">
        <v>6</v>
      </c>
      <c r="AV27" s="97">
        <v>0</v>
      </c>
      <c r="AW27" s="94">
        <v>7</v>
      </c>
      <c r="AX27" s="95">
        <v>0</v>
      </c>
      <c r="AY27" s="95">
        <v>14</v>
      </c>
      <c r="AZ27" s="95">
        <v>0</v>
      </c>
      <c r="BA27" s="95">
        <f>AX27+AZ27</f>
        <v>0</v>
      </c>
      <c r="BB27" s="95">
        <v>11</v>
      </c>
      <c r="BC27" s="95">
        <v>0</v>
      </c>
      <c r="BD27" s="103">
        <f>BA27+BC27</f>
        <v>0</v>
      </c>
      <c r="BE27" s="102">
        <v>7</v>
      </c>
      <c r="BF27" s="95"/>
      <c r="BG27" s="100">
        <v>8</v>
      </c>
      <c r="BH27" s="95"/>
      <c r="BI27" s="100">
        <v>6</v>
      </c>
      <c r="BJ27" s="95"/>
      <c r="BK27" s="100">
        <f>BF27+BH27+BJ27</f>
        <v>0</v>
      </c>
      <c r="BL27" s="95">
        <v>14</v>
      </c>
      <c r="BM27" s="95"/>
      <c r="BN27" s="110">
        <f>BK27+BM27</f>
        <v>0</v>
      </c>
      <c r="BO27" s="94">
        <f>AR27+BA27+BK27</f>
        <v>0</v>
      </c>
      <c r="BP27" s="95">
        <f>AS27+AV27+BC27+BM27</f>
        <v>0</v>
      </c>
      <c r="BQ27" s="95">
        <f>BO27+BP27</f>
        <v>0</v>
      </c>
      <c r="BR27" s="103"/>
      <c r="BS27" s="111"/>
      <c r="BT27" s="129"/>
      <c r="BU27" s="129"/>
      <c r="BV27" s="129"/>
      <c r="BW27" s="116"/>
      <c r="BX27" s="116"/>
      <c r="BY27" s="116"/>
    </row>
    <row r="28" spans="1:77" ht="30" customHeight="1" x14ac:dyDescent="0.35">
      <c r="A28" s="91" t="s">
        <v>74</v>
      </c>
      <c r="B28" s="92" t="str">
        <f>VLOOKUP(A28,'[1]Contacts&amp;Mem'!$A$3:$AB$111,2,)</f>
        <v>Hartley</v>
      </c>
      <c r="C28" s="93" t="str">
        <f>VLOOKUP($A28,'[1]Contacts&amp;Mem'!$A$3:$AB$111,11,)</f>
        <v>WOMEN</v>
      </c>
      <c r="D28" s="94">
        <v>2</v>
      </c>
      <c r="E28" s="95">
        <f>VLOOKUP(D28,[1]MCPoints!$A$6:$B$8,2,)</f>
        <v>2</v>
      </c>
      <c r="F28" s="95">
        <v>2</v>
      </c>
      <c r="G28" s="95">
        <f>VLOOKUP(F28,[1]MCPoints!$A$6:$B$8,2,)</f>
        <v>2</v>
      </c>
      <c r="H28" s="95">
        <v>2</v>
      </c>
      <c r="I28" s="95">
        <f>VLOOKUP(H28,[1]MCPoints!$A$6:$B$8,2,)</f>
        <v>2</v>
      </c>
      <c r="J28" s="95">
        <v>2</v>
      </c>
      <c r="K28" s="95">
        <f>VLOOKUP(J28,[1]MCPoints!$A$6:$B$8,2,)</f>
        <v>2</v>
      </c>
      <c r="L28" s="95">
        <f>E28+G28+I28+K28</f>
        <v>8</v>
      </c>
      <c r="M28" s="95">
        <f>VLOOKUP(J28,[1]MCPoints!$D$6:$E$10,2,)</f>
        <v>8</v>
      </c>
      <c r="N28" s="96">
        <v>4</v>
      </c>
      <c r="O28" s="97">
        <f>VLOOKUP(N28,[1]MCPoints!$D$6:$E$10,2,)</f>
        <v>4</v>
      </c>
      <c r="P28" s="98">
        <v>3</v>
      </c>
      <c r="Q28" s="99">
        <f>VLOOKUP(P28,[1]MCPoints!$A$6:$B$8,2,)</f>
        <v>1</v>
      </c>
      <c r="R28" s="99">
        <v>3</v>
      </c>
      <c r="S28" s="99">
        <f>VLOOKUP(R28,[1]MCPoints!$A$6:$B$8,2,)</f>
        <v>1</v>
      </c>
      <c r="T28" s="100">
        <f>Q28+S28</f>
        <v>2</v>
      </c>
      <c r="U28" s="99">
        <v>3</v>
      </c>
      <c r="V28" s="101">
        <f>VLOOKUP(R28,[1]MCPoints!$D$6:$E$10,2,)</f>
        <v>6</v>
      </c>
      <c r="W28" s="102">
        <v>3</v>
      </c>
      <c r="X28" s="99">
        <f>VLOOKUP(W28,[1]MCPoints!$A$6:$B$8,2,)</f>
        <v>1</v>
      </c>
      <c r="Y28" s="100">
        <v>3</v>
      </c>
      <c r="Z28" s="99">
        <f>VLOOKUP(Y28,[1]MCPoints!$A$6:$B$8,2,)</f>
        <v>1</v>
      </c>
      <c r="AA28" s="100">
        <v>3</v>
      </c>
      <c r="AB28" s="99">
        <f>VLOOKUP(AA28,[1]MCPoints!$A$6:$B$8,2,)</f>
        <v>1</v>
      </c>
      <c r="AC28" s="100">
        <f>X28+Z28+AB28</f>
        <v>3</v>
      </c>
      <c r="AD28" s="95">
        <v>2</v>
      </c>
      <c r="AE28" s="103">
        <f>VLOOKUP(AD28,[1]MCPoints!$D$6:$E$10,2,)</f>
        <v>8</v>
      </c>
      <c r="AF28" s="114">
        <f>L28+T28+AC28</f>
        <v>13</v>
      </c>
      <c r="AG28" s="95">
        <v>2</v>
      </c>
      <c r="AH28" s="95">
        <f>M28+O28+V28+AE28</f>
        <v>26</v>
      </c>
      <c r="AI28" s="103">
        <v>2</v>
      </c>
      <c r="AJ28" s="107">
        <v>27</v>
      </c>
      <c r="AK28" s="108">
        <v>0</v>
      </c>
      <c r="AL28" s="108">
        <v>27</v>
      </c>
      <c r="AM28" s="108"/>
      <c r="AN28" s="108">
        <v>26</v>
      </c>
      <c r="AO28" s="108"/>
      <c r="AP28" s="108">
        <v>26</v>
      </c>
      <c r="AQ28" s="108"/>
      <c r="AR28" s="108">
        <f>AK28+AM28+AO28+AQ28</f>
        <v>0</v>
      </c>
      <c r="AS28" s="108"/>
      <c r="AT28" s="97">
        <f>AK28+AM28+AO28+AQ28+AS28</f>
        <v>0</v>
      </c>
      <c r="AU28" s="109">
        <v>34</v>
      </c>
      <c r="AV28" s="97">
        <v>0</v>
      </c>
      <c r="AW28" s="94">
        <v>29</v>
      </c>
      <c r="AX28" s="95">
        <v>0</v>
      </c>
      <c r="AY28" s="95">
        <v>29</v>
      </c>
      <c r="AZ28" s="95">
        <v>0</v>
      </c>
      <c r="BA28" s="95">
        <f>AX28+AZ28</f>
        <v>0</v>
      </c>
      <c r="BB28" s="95"/>
      <c r="BC28" s="95">
        <v>0</v>
      </c>
      <c r="BD28" s="103">
        <f>BA28+BC28</f>
        <v>0</v>
      </c>
      <c r="BE28" s="102">
        <v>26</v>
      </c>
      <c r="BF28" s="95"/>
      <c r="BG28" s="100">
        <v>26</v>
      </c>
      <c r="BH28" s="95"/>
      <c r="BI28" s="100">
        <v>25</v>
      </c>
      <c r="BJ28" s="95"/>
      <c r="BK28" s="100">
        <f>BF28+BH28+BJ28</f>
        <v>0</v>
      </c>
      <c r="BL28" s="95">
        <v>21</v>
      </c>
      <c r="BM28" s="95"/>
      <c r="BN28" s="110">
        <f>BK28+BM28</f>
        <v>0</v>
      </c>
      <c r="BO28" s="94">
        <f>AR28+BA28+BK28</f>
        <v>0</v>
      </c>
      <c r="BP28" s="95">
        <f>AS28+AV28+BC28+BM28</f>
        <v>0</v>
      </c>
      <c r="BQ28" s="95">
        <f>BO28+BP28</f>
        <v>0</v>
      </c>
      <c r="BR28" s="103"/>
      <c r="BS28" s="111"/>
      <c r="BT28" s="129"/>
      <c r="BU28" s="129"/>
      <c r="BV28" s="129"/>
      <c r="BW28" s="116"/>
      <c r="BX28" s="116"/>
      <c r="BY28" s="116"/>
    </row>
    <row r="29" spans="1:77" ht="30" customHeight="1" x14ac:dyDescent="0.35">
      <c r="A29" s="91" t="s">
        <v>75</v>
      </c>
      <c r="B29" s="92" t="str">
        <f>VLOOKUP(A29,'[1]Contacts&amp;Mem'!$A$3:$AB$111,2,)</f>
        <v>Cunha</v>
      </c>
      <c r="C29" s="93" t="str">
        <f>VLOOKUP($A29,'[1]Contacts&amp;Mem'!$A$3:$AB$111,11,)</f>
        <v>SUPER MASTERS</v>
      </c>
      <c r="D29" s="94"/>
      <c r="E29" s="95"/>
      <c r="F29" s="95"/>
      <c r="G29" s="95"/>
      <c r="H29" s="95"/>
      <c r="I29" s="95"/>
      <c r="J29" s="95"/>
      <c r="K29" s="95"/>
      <c r="L29" s="95">
        <f>E29+G29+I29+K29</f>
        <v>0</v>
      </c>
      <c r="M29" s="95">
        <v>0</v>
      </c>
      <c r="N29" s="96">
        <v>2</v>
      </c>
      <c r="O29" s="97">
        <f>VLOOKUP(N29,[1]MCPoints!$D$6:$E$10,2,)</f>
        <v>8</v>
      </c>
      <c r="P29" s="139">
        <v>3</v>
      </c>
      <c r="Q29" s="99">
        <f>VLOOKUP(P29,[1]MCPoints!$A$6:$B$8,2,)</f>
        <v>1</v>
      </c>
      <c r="R29" s="99">
        <v>3</v>
      </c>
      <c r="S29" s="99">
        <f>VLOOKUP(R29,[1]MCPoints!$A$6:$B$8,2,)</f>
        <v>1</v>
      </c>
      <c r="T29" s="100">
        <f>Q29+S29</f>
        <v>2</v>
      </c>
      <c r="U29" s="99"/>
      <c r="V29" s="101">
        <f>VLOOKUP(R29,[1]MCPoints!$D$6:$E$10,2,)</f>
        <v>6</v>
      </c>
      <c r="W29" s="102">
        <v>2</v>
      </c>
      <c r="X29" s="99">
        <f>VLOOKUP(W29,[1]MCPoints!$A$6:$B$8,2,)</f>
        <v>2</v>
      </c>
      <c r="Y29" s="100">
        <v>2</v>
      </c>
      <c r="Z29" s="99">
        <f>VLOOKUP(Y29,[1]MCPoints!$A$6:$B$8,2,)</f>
        <v>2</v>
      </c>
      <c r="AA29" s="100">
        <v>2</v>
      </c>
      <c r="AB29" s="99">
        <f>VLOOKUP(AA29,[1]MCPoints!$A$6:$B$8,2,)</f>
        <v>2</v>
      </c>
      <c r="AC29" s="100">
        <f>X29+Z29+AB29</f>
        <v>6</v>
      </c>
      <c r="AD29" s="95">
        <v>2</v>
      </c>
      <c r="AE29" s="103">
        <f>VLOOKUP(AD29,[1]MCPoints!$D$6:$E$10,2,)</f>
        <v>8</v>
      </c>
      <c r="AF29" s="114">
        <f>L29+T29+AC29</f>
        <v>8</v>
      </c>
      <c r="AG29" s="95">
        <v>3</v>
      </c>
      <c r="AH29" s="95">
        <f>M29+O29+V29+AE29</f>
        <v>22</v>
      </c>
      <c r="AI29" s="103">
        <v>2</v>
      </c>
      <c r="AJ29" s="107">
        <v>0</v>
      </c>
      <c r="AK29" s="108">
        <v>0</v>
      </c>
      <c r="AL29" s="108"/>
      <c r="AM29" s="108"/>
      <c r="AN29" s="108"/>
      <c r="AO29" s="108"/>
      <c r="AP29" s="108"/>
      <c r="AQ29" s="108"/>
      <c r="AR29" s="108">
        <f>AK29+AM29+AO29+AQ29</f>
        <v>0</v>
      </c>
      <c r="AS29" s="108"/>
      <c r="AT29" s="97">
        <f>AK29+AM29+AO29+AQ29+AS29</f>
        <v>0</v>
      </c>
      <c r="AU29" s="109">
        <v>17</v>
      </c>
      <c r="AV29" s="97">
        <v>0</v>
      </c>
      <c r="AW29" s="94">
        <v>24</v>
      </c>
      <c r="AX29" s="95">
        <v>0</v>
      </c>
      <c r="AY29" s="95">
        <v>23</v>
      </c>
      <c r="AZ29" s="95">
        <v>0</v>
      </c>
      <c r="BA29" s="95">
        <f>AX29+AZ29</f>
        <v>0</v>
      </c>
      <c r="BB29" s="95"/>
      <c r="BC29" s="95">
        <v>0</v>
      </c>
      <c r="BD29" s="103">
        <f>BA29+BC29</f>
        <v>0</v>
      </c>
      <c r="BE29" s="102">
        <v>22</v>
      </c>
      <c r="BF29" s="95"/>
      <c r="BG29" s="100">
        <v>21</v>
      </c>
      <c r="BH29" s="95"/>
      <c r="BI29" s="100">
        <v>21</v>
      </c>
      <c r="BJ29" s="95"/>
      <c r="BK29" s="100">
        <f>BF29+BH29+BJ29</f>
        <v>0</v>
      </c>
      <c r="BL29" s="95">
        <v>22</v>
      </c>
      <c r="BM29" s="95"/>
      <c r="BN29" s="110">
        <f>BK29+BM29</f>
        <v>0</v>
      </c>
      <c r="BO29" s="94">
        <f>AR29+BA29+BK29</f>
        <v>0</v>
      </c>
      <c r="BP29" s="95">
        <f>AS29+AV29+BC29+BM29</f>
        <v>0</v>
      </c>
      <c r="BQ29" s="95">
        <f>BO29+BP29</f>
        <v>0</v>
      </c>
      <c r="BR29" s="103"/>
      <c r="BS29" s="111"/>
      <c r="BT29" s="112"/>
    </row>
    <row r="30" spans="1:77" ht="30" customHeight="1" x14ac:dyDescent="0.35">
      <c r="A30" s="91" t="s">
        <v>76</v>
      </c>
      <c r="B30" s="92" t="str">
        <f>VLOOKUP(A30,'[1]Contacts&amp;Mem'!$A$3:$AB$111,2,)</f>
        <v>Gould</v>
      </c>
      <c r="C30" s="93" t="str">
        <f>VLOOKUP($A30,'[1]Contacts&amp;Mem'!$A$3:$AB$111,11,)</f>
        <v>CAT 3</v>
      </c>
      <c r="D30" s="94">
        <v>3</v>
      </c>
      <c r="E30" s="95">
        <f>VLOOKUP(D30,[1]MCPoints!$A$6:$B$8,2,)</f>
        <v>1</v>
      </c>
      <c r="F30" s="95">
        <v>3</v>
      </c>
      <c r="G30" s="95">
        <f>VLOOKUP(F30,[1]MCPoints!$A$6:$B$8,2,)</f>
        <v>1</v>
      </c>
      <c r="H30" s="95">
        <v>3</v>
      </c>
      <c r="I30" s="95">
        <f>VLOOKUP(H30,[1]MCPoints!$A$6:$B$8,2,)</f>
        <v>1</v>
      </c>
      <c r="J30" s="95">
        <v>3</v>
      </c>
      <c r="K30" s="95">
        <f>VLOOKUP(J30,[1]MCPoints!$A$6:$B$8,2,)</f>
        <v>1</v>
      </c>
      <c r="L30" s="95">
        <f>E30+G30+I30+K30</f>
        <v>4</v>
      </c>
      <c r="M30" s="95">
        <f>VLOOKUP(J30,[1]MCPoints!$D$6:$E$10,2,)</f>
        <v>6</v>
      </c>
      <c r="N30" s="96">
        <v>4</v>
      </c>
      <c r="O30" s="97">
        <f>VLOOKUP(N30,[1]MCPoints!$D$6:$E$10,2,)</f>
        <v>4</v>
      </c>
      <c r="P30" s="98">
        <v>4</v>
      </c>
      <c r="Q30" s="99">
        <v>0</v>
      </c>
      <c r="R30" s="99">
        <v>3</v>
      </c>
      <c r="S30" s="99">
        <f>VLOOKUP(R30,[1]MCPoints!$A$6:$B$8,2,)</f>
        <v>1</v>
      </c>
      <c r="T30" s="100">
        <f>Q30+S30</f>
        <v>1</v>
      </c>
      <c r="U30" s="99">
        <v>2</v>
      </c>
      <c r="V30" s="101">
        <f>VLOOKUP(U30,[1]MCPoints!$D$6:$E$10,2,)</f>
        <v>8</v>
      </c>
      <c r="W30" s="102">
        <v>3</v>
      </c>
      <c r="X30" s="99">
        <f>VLOOKUP(W30,[1]MCPoints!$A$6:$B$8,2,)</f>
        <v>1</v>
      </c>
      <c r="Y30" s="100">
        <v>4</v>
      </c>
      <c r="Z30" s="99">
        <v>0</v>
      </c>
      <c r="AA30" s="100">
        <v>4</v>
      </c>
      <c r="AB30" s="99">
        <v>0</v>
      </c>
      <c r="AC30" s="100">
        <f>X30+Z30+AB30</f>
        <v>1</v>
      </c>
      <c r="AD30" s="95">
        <v>4</v>
      </c>
      <c r="AE30" s="103">
        <f>VLOOKUP(AD30,[1]MCPoints!$D$6:$E$10,2,)</f>
        <v>4</v>
      </c>
      <c r="AF30" s="114">
        <f>L30+T30+AC30</f>
        <v>6</v>
      </c>
      <c r="AG30" s="95">
        <v>4</v>
      </c>
      <c r="AH30" s="95">
        <f>M30+O30+V30+AE30</f>
        <v>22</v>
      </c>
      <c r="AI30" s="103">
        <v>3</v>
      </c>
      <c r="AJ30" s="107">
        <v>14</v>
      </c>
      <c r="AK30" s="108">
        <v>0</v>
      </c>
      <c r="AL30" s="108">
        <v>14</v>
      </c>
      <c r="AM30" s="108"/>
      <c r="AN30" s="108">
        <v>15</v>
      </c>
      <c r="AO30" s="108"/>
      <c r="AP30" s="108">
        <v>18</v>
      </c>
      <c r="AQ30" s="108"/>
      <c r="AR30" s="108">
        <f>AK30+AM30+AO30+AQ30</f>
        <v>0</v>
      </c>
      <c r="AS30" s="108"/>
      <c r="AT30" s="97">
        <f>AK30+AM30+AO30+AQ30+AS30</f>
        <v>0</v>
      </c>
      <c r="AU30" s="109">
        <v>24</v>
      </c>
      <c r="AV30" s="97">
        <v>0</v>
      </c>
      <c r="AW30" s="94">
        <v>20</v>
      </c>
      <c r="AX30" s="95">
        <v>0</v>
      </c>
      <c r="AY30" s="95">
        <v>18</v>
      </c>
      <c r="AZ30" s="95">
        <v>0</v>
      </c>
      <c r="BA30" s="95">
        <f>AX30+AZ30</f>
        <v>0</v>
      </c>
      <c r="BB30" s="95">
        <v>14</v>
      </c>
      <c r="BC30" s="95">
        <v>0</v>
      </c>
      <c r="BD30" s="103">
        <f>BA30+BC30</f>
        <v>0</v>
      </c>
      <c r="BE30" s="102">
        <v>17</v>
      </c>
      <c r="BF30" s="95"/>
      <c r="BG30" s="100">
        <v>23</v>
      </c>
      <c r="BH30" s="95"/>
      <c r="BI30" s="100">
        <v>23</v>
      </c>
      <c r="BJ30" s="95"/>
      <c r="BK30" s="100">
        <f>BF30+BH30+BJ30</f>
        <v>0</v>
      </c>
      <c r="BL30" s="95">
        <v>20</v>
      </c>
      <c r="BM30" s="95"/>
      <c r="BN30" s="110">
        <f>BK30+BM30</f>
        <v>0</v>
      </c>
      <c r="BO30" s="94">
        <f>AR30+BA30+BK30</f>
        <v>0</v>
      </c>
      <c r="BP30" s="95">
        <f>AS30+AV30+BC30+BM30</f>
        <v>0</v>
      </c>
      <c r="BQ30" s="95">
        <f>BO30+BP30</f>
        <v>0</v>
      </c>
      <c r="BR30" s="103"/>
      <c r="BS30" s="111"/>
      <c r="BT30" s="129"/>
      <c r="BU30" s="129"/>
      <c r="BV30" s="129"/>
      <c r="BW30" s="116"/>
      <c r="BX30" s="116"/>
      <c r="BY30" s="116"/>
    </row>
    <row r="31" spans="1:77" ht="30" customHeight="1" x14ac:dyDescent="0.35">
      <c r="A31" s="91" t="s">
        <v>77</v>
      </c>
      <c r="B31" s="92" t="str">
        <f>VLOOKUP(A31,'[1]Contacts&amp;Mem'!$A$3:$AB$111,2,)</f>
        <v>Bailey</v>
      </c>
      <c r="C31" s="93" t="str">
        <f>VLOOKUP($A31,'[1]Contacts&amp;Mem'!$A$3:$AB$111,11,)</f>
        <v>SUPER MASTERS</v>
      </c>
      <c r="D31" s="118">
        <v>2</v>
      </c>
      <c r="E31" s="95">
        <f>VLOOKUP(D31,[1]MCPoints!$A$6:$B$8,2,)</f>
        <v>2</v>
      </c>
      <c r="F31" s="127">
        <v>2</v>
      </c>
      <c r="G31" s="95">
        <f>VLOOKUP(F31,[1]MCPoints!$A$6:$B$8,2,)</f>
        <v>2</v>
      </c>
      <c r="H31" s="127">
        <v>2</v>
      </c>
      <c r="I31" s="95">
        <f>VLOOKUP(H31,[1]MCPoints!$A$6:$B$8,2,)</f>
        <v>2</v>
      </c>
      <c r="J31" s="127">
        <v>2</v>
      </c>
      <c r="K31" s="95">
        <f>VLOOKUP(J31,[1]MCPoints!$A$6:$B$8,2,)</f>
        <v>2</v>
      </c>
      <c r="L31" s="95">
        <f>E31+G31+I31+K31</f>
        <v>8</v>
      </c>
      <c r="M31" s="95">
        <f>VLOOKUP(J31,[1]MCPoints!$D$6:$E$10,2,)</f>
        <v>8</v>
      </c>
      <c r="N31" s="120">
        <v>5</v>
      </c>
      <c r="O31" s="97">
        <f>VLOOKUP(N31,[1]MCPoints!$D$6:$E$10,2,)</f>
        <v>2</v>
      </c>
      <c r="P31" s="98">
        <v>4</v>
      </c>
      <c r="Q31" s="99">
        <v>0</v>
      </c>
      <c r="R31" s="131">
        <v>4</v>
      </c>
      <c r="S31" s="99">
        <v>0</v>
      </c>
      <c r="T31" s="100">
        <f>Q31+S31</f>
        <v>0</v>
      </c>
      <c r="V31" s="101">
        <f>VLOOKUP(R31,[1]MCPoints!$D$6:$E$10,2,)</f>
        <v>4</v>
      </c>
      <c r="W31" s="132">
        <v>3</v>
      </c>
      <c r="X31" s="99">
        <f>VLOOKUP(W31,[1]MCPoints!$A$6:$B$8,2,)</f>
        <v>1</v>
      </c>
      <c r="Y31" s="100">
        <v>3</v>
      </c>
      <c r="Z31" s="99">
        <f>VLOOKUP(Y31,[1]MCPoints!$A$6:$B$8,2,)</f>
        <v>1</v>
      </c>
      <c r="AA31" s="100">
        <v>3</v>
      </c>
      <c r="AB31" s="99">
        <f>VLOOKUP(AA31,[1]MCPoints!$A$6:$B$8,2,)</f>
        <v>1</v>
      </c>
      <c r="AC31" s="100">
        <f>X31+Z31+AB31</f>
        <v>3</v>
      </c>
      <c r="AD31" s="95">
        <v>3</v>
      </c>
      <c r="AE31" s="103">
        <f>VLOOKUP(AD31,[1]MCPoints!$D$6:$E$10,2,)</f>
        <v>6</v>
      </c>
      <c r="AF31" s="114">
        <f>L31+T31+AC31</f>
        <v>11</v>
      </c>
      <c r="AG31" s="127">
        <v>2</v>
      </c>
      <c r="AH31" s="95">
        <f>M31+O31+V31+AE31</f>
        <v>20</v>
      </c>
      <c r="AI31" s="144">
        <v>3</v>
      </c>
      <c r="AJ31" s="124">
        <v>13</v>
      </c>
      <c r="AK31" s="108">
        <v>0</v>
      </c>
      <c r="AL31" s="108">
        <v>15</v>
      </c>
      <c r="AM31" s="108"/>
      <c r="AN31" s="108">
        <v>21</v>
      </c>
      <c r="AO31" s="108"/>
      <c r="AP31" s="108">
        <v>21</v>
      </c>
      <c r="AQ31" s="108"/>
      <c r="AR31" s="108">
        <f>AK31+AM31+AO31+AQ31</f>
        <v>0</v>
      </c>
      <c r="AS31" s="108"/>
      <c r="AT31" s="97">
        <f>AK31+AM31+AO31+AQ31+AS31</f>
        <v>0</v>
      </c>
      <c r="AU31" s="109">
        <v>32</v>
      </c>
      <c r="AV31" s="97">
        <v>0</v>
      </c>
      <c r="AW31" s="118">
        <v>26</v>
      </c>
      <c r="AX31" s="95">
        <v>0</v>
      </c>
      <c r="AY31" s="127">
        <v>26</v>
      </c>
      <c r="AZ31" s="95">
        <v>0</v>
      </c>
      <c r="BA31" s="95">
        <f>AX31+AZ31</f>
        <v>0</v>
      </c>
      <c r="BB31" s="95"/>
      <c r="BC31" s="95">
        <v>0</v>
      </c>
      <c r="BD31" s="103">
        <f>BA31+BC31</f>
        <v>0</v>
      </c>
      <c r="BE31" s="132">
        <v>23</v>
      </c>
      <c r="BF31" s="95"/>
      <c r="BG31" s="100">
        <v>22</v>
      </c>
      <c r="BH31" s="95"/>
      <c r="BI31" s="100">
        <v>22</v>
      </c>
      <c r="BJ31" s="95"/>
      <c r="BK31" s="100">
        <f>BF31+BH31+BJ31</f>
        <v>0</v>
      </c>
      <c r="BL31" s="95">
        <v>26</v>
      </c>
      <c r="BM31" s="95"/>
      <c r="BN31" s="110">
        <f>BK31+BM31</f>
        <v>0</v>
      </c>
      <c r="BO31" s="94">
        <f>AR31+BA31+BK31</f>
        <v>0</v>
      </c>
      <c r="BP31" s="95">
        <f>AS31+AV31+BC31+BM31</f>
        <v>0</v>
      </c>
      <c r="BQ31" s="95">
        <f>BO31+BP31</f>
        <v>0</v>
      </c>
      <c r="BR31" s="144"/>
      <c r="BS31" s="111"/>
      <c r="BT31" s="112"/>
    </row>
    <row r="32" spans="1:77" ht="30" customHeight="1" x14ac:dyDescent="0.35">
      <c r="A32" s="91" t="s">
        <v>78</v>
      </c>
      <c r="B32" s="92" t="str">
        <f>VLOOKUP(A32,'[1]Contacts&amp;Mem'!$A$3:$AB$111,2,)</f>
        <v>Cottle</v>
      </c>
      <c r="C32" s="93" t="str">
        <f>VLOOKUP($A32,'[1]Contacts&amp;Mem'!$A$3:$AB$111,11,)</f>
        <v>CAT 2</v>
      </c>
      <c r="D32" s="94">
        <v>3</v>
      </c>
      <c r="E32" s="95">
        <f>VLOOKUP(D32,[1]MCPoints!$A$6:$B$8,2,)</f>
        <v>1</v>
      </c>
      <c r="F32" s="95">
        <v>1</v>
      </c>
      <c r="G32" s="95">
        <f>VLOOKUP(F32,[1]MCPoints!$A$6:$B$8,2,)</f>
        <v>3</v>
      </c>
      <c r="H32" s="95">
        <v>1</v>
      </c>
      <c r="I32" s="95">
        <f>VLOOKUP(H32,[1]MCPoints!$A$6:$B$8,2,)</f>
        <v>3</v>
      </c>
      <c r="J32" s="95">
        <v>1</v>
      </c>
      <c r="K32" s="95">
        <f>VLOOKUP(J32,[1]MCPoints!$A$6:$B$8,2,)</f>
        <v>3</v>
      </c>
      <c r="L32" s="95">
        <f>E32+G32+I32+K32</f>
        <v>10</v>
      </c>
      <c r="M32" s="95">
        <f>VLOOKUP(J32,[1]MCPoints!$D$6:$E$10,2,)</f>
        <v>10</v>
      </c>
      <c r="N32" s="96">
        <v>2</v>
      </c>
      <c r="O32" s="97">
        <f>VLOOKUP(N32,[1]MCPoints!$D$6:$E$10,2,)</f>
        <v>8</v>
      </c>
      <c r="P32" s="98">
        <v>5</v>
      </c>
      <c r="Q32" s="99">
        <v>0</v>
      </c>
      <c r="R32" s="99">
        <v>2</v>
      </c>
      <c r="S32" s="99">
        <f>VLOOKUP(R32,[1]MCPoints!$A$6:$B$8,2,)</f>
        <v>2</v>
      </c>
      <c r="T32" s="100">
        <f>Q32+S32</f>
        <v>2</v>
      </c>
      <c r="U32" s="99">
        <v>5</v>
      </c>
      <c r="V32" s="101">
        <f>VLOOKUP(U32,[1]MCPoints!$D$6:$E$10,2,)</f>
        <v>2</v>
      </c>
      <c r="W32" s="102">
        <v>3</v>
      </c>
      <c r="X32" s="99">
        <f>VLOOKUP(W32,[1]MCPoints!$A$6:$B$8,2,)</f>
        <v>1</v>
      </c>
      <c r="Y32" s="100">
        <v>2</v>
      </c>
      <c r="Z32" s="99">
        <f>VLOOKUP(Y32,[1]MCPoints!$A$6:$B$8,2,)</f>
        <v>2</v>
      </c>
      <c r="AA32" s="100">
        <v>3</v>
      </c>
      <c r="AB32" s="99">
        <f>VLOOKUP(AA32,[1]MCPoints!$A$6:$B$8,2,)</f>
        <v>1</v>
      </c>
      <c r="AC32" s="100">
        <f>X32+Z32+AB32</f>
        <v>4</v>
      </c>
      <c r="AD32" s="95">
        <v>4</v>
      </c>
      <c r="AE32" s="103">
        <f>VLOOKUP(AD32,[1]MCPoints!$D$6:$E$10,2,)</f>
        <v>4</v>
      </c>
      <c r="AF32" s="143">
        <f>L32+T32+AC32</f>
        <v>16</v>
      </c>
      <c r="AG32" s="137">
        <v>1</v>
      </c>
      <c r="AH32" s="137">
        <f>M32+O32+V32+AE32</f>
        <v>24</v>
      </c>
      <c r="AI32" s="138">
        <v>3</v>
      </c>
      <c r="AJ32" s="107">
        <v>11</v>
      </c>
      <c r="AK32" s="108">
        <v>0</v>
      </c>
      <c r="AL32" s="108">
        <v>8</v>
      </c>
      <c r="AM32" s="108"/>
      <c r="AN32" s="108">
        <v>7</v>
      </c>
      <c r="AO32" s="108"/>
      <c r="AP32" s="108">
        <v>6</v>
      </c>
      <c r="AQ32" s="108"/>
      <c r="AR32" s="108">
        <f>AK32+AM32+AO32+AQ32</f>
        <v>0</v>
      </c>
      <c r="AS32" s="108"/>
      <c r="AT32" s="97">
        <f>AK32+AM32+AO32+AQ32+AS32</f>
        <v>0</v>
      </c>
      <c r="AU32" s="109">
        <v>12</v>
      </c>
      <c r="AV32" s="97">
        <v>0</v>
      </c>
      <c r="AW32" s="94">
        <v>22</v>
      </c>
      <c r="AX32" s="95">
        <v>0</v>
      </c>
      <c r="AY32" s="95">
        <v>7</v>
      </c>
      <c r="AZ32" s="95">
        <v>0</v>
      </c>
      <c r="BA32" s="95">
        <f>AX32+AZ32</f>
        <v>0</v>
      </c>
      <c r="BB32" s="95">
        <v>16</v>
      </c>
      <c r="BC32" s="95">
        <v>0</v>
      </c>
      <c r="BD32" s="103">
        <f>BA32+BC32</f>
        <v>0</v>
      </c>
      <c r="BE32" s="102">
        <v>12</v>
      </c>
      <c r="BF32" s="95"/>
      <c r="BG32" s="100">
        <v>12</v>
      </c>
      <c r="BH32" s="95"/>
      <c r="BI32" s="100">
        <v>11</v>
      </c>
      <c r="BJ32" s="95"/>
      <c r="BK32" s="100">
        <f>BF32+BH32+BJ32</f>
        <v>0</v>
      </c>
      <c r="BL32" s="95">
        <v>13</v>
      </c>
      <c r="BM32" s="95"/>
      <c r="BN32" s="110">
        <f>BK32+BM32</f>
        <v>0</v>
      </c>
      <c r="BO32" s="94">
        <f>AR32+BA32+BK32</f>
        <v>0</v>
      </c>
      <c r="BP32" s="95">
        <f>AS32+AV32+BC32+BM32</f>
        <v>0</v>
      </c>
      <c r="BQ32" s="95">
        <f>BO32+BP32</f>
        <v>0</v>
      </c>
      <c r="BR32" s="103"/>
      <c r="BS32" s="111"/>
      <c r="BT32" s="112"/>
    </row>
    <row r="33" spans="1:77" ht="30" customHeight="1" x14ac:dyDescent="0.35">
      <c r="A33" s="91" t="s">
        <v>79</v>
      </c>
      <c r="B33" s="92" t="str">
        <f>VLOOKUP(A33,'[1]Contacts&amp;Mem'!$A$3:$AB$111,2,)</f>
        <v>Dick</v>
      </c>
      <c r="C33" s="93" t="str">
        <f>VLOOKUP($A33,'[1]Contacts&amp;Mem'!$A$3:$AB$111,11,)</f>
        <v>WOMEN</v>
      </c>
      <c r="D33" s="118"/>
      <c r="E33" s="95"/>
      <c r="F33" s="119"/>
      <c r="G33" s="95"/>
      <c r="H33" s="119"/>
      <c r="I33" s="95"/>
      <c r="J33" s="119"/>
      <c r="K33" s="95"/>
      <c r="L33" s="95">
        <f>E33+G33+I33+K33</f>
        <v>0</v>
      </c>
      <c r="M33" s="95">
        <v>0</v>
      </c>
      <c r="N33" s="120">
        <v>2</v>
      </c>
      <c r="O33" s="97">
        <f>VLOOKUP(N33,[1]MCPoints!$D$6:$E$10,2,)</f>
        <v>8</v>
      </c>
      <c r="P33" s="98">
        <v>2</v>
      </c>
      <c r="Q33" s="99">
        <f>VLOOKUP(P33,[1]MCPoints!$A$6:$B$8,2,)</f>
        <v>2</v>
      </c>
      <c r="R33" s="99">
        <v>2</v>
      </c>
      <c r="S33" s="99">
        <f>VLOOKUP(R33,[1]MCPoints!$A$6:$B$8,2,)</f>
        <v>2</v>
      </c>
      <c r="T33" s="100">
        <f>Q33+S33</f>
        <v>4</v>
      </c>
      <c r="U33" s="99">
        <v>2</v>
      </c>
      <c r="V33" s="101">
        <f>VLOOKUP(R33,[1]MCPoints!$D$6:$E$10,2,)</f>
        <v>8</v>
      </c>
      <c r="W33" s="132"/>
      <c r="X33" s="99">
        <v>0</v>
      </c>
      <c r="Y33" s="100"/>
      <c r="Z33" s="99">
        <v>0</v>
      </c>
      <c r="AA33" s="100"/>
      <c r="AB33" s="99">
        <v>0</v>
      </c>
      <c r="AC33" s="100">
        <f>X33+Z33+AB33</f>
        <v>0</v>
      </c>
      <c r="AD33" s="95"/>
      <c r="AE33" s="103"/>
      <c r="AF33" s="114">
        <f>L33+T33+AC33</f>
        <v>4</v>
      </c>
      <c r="AG33" s="95">
        <v>4</v>
      </c>
      <c r="AH33" s="95">
        <f>M33+O33+V33+AE33</f>
        <v>16</v>
      </c>
      <c r="AI33" s="103">
        <v>3</v>
      </c>
      <c r="AJ33" s="124"/>
      <c r="AK33" s="108"/>
      <c r="AL33" s="108"/>
      <c r="AM33" s="108"/>
      <c r="AN33" s="108"/>
      <c r="AO33" s="108"/>
      <c r="AP33" s="108"/>
      <c r="AQ33" s="108"/>
      <c r="AR33" s="108">
        <f>AK33+AM33+AO33+AQ33</f>
        <v>0</v>
      </c>
      <c r="AS33" s="108"/>
      <c r="AT33" s="97"/>
      <c r="AU33" s="125">
        <v>20</v>
      </c>
      <c r="AV33" s="97"/>
      <c r="AW33" s="118">
        <v>17</v>
      </c>
      <c r="AX33" s="95"/>
      <c r="AY33" s="127">
        <v>16</v>
      </c>
      <c r="AZ33" s="95">
        <v>0</v>
      </c>
      <c r="BA33" s="95">
        <f>AX33+AZ33</f>
        <v>0</v>
      </c>
      <c r="BB33" s="95">
        <v>12</v>
      </c>
      <c r="BC33" s="95">
        <v>0</v>
      </c>
      <c r="BD33" s="103">
        <f>BA33+BC33</f>
        <v>0</v>
      </c>
      <c r="BE33" s="132"/>
      <c r="BF33" s="95"/>
      <c r="BG33" s="100"/>
      <c r="BH33" s="95"/>
      <c r="BI33" s="100"/>
      <c r="BJ33" s="95"/>
      <c r="BK33" s="100"/>
      <c r="BL33" s="95"/>
      <c r="BM33" s="95"/>
      <c r="BN33" s="110"/>
      <c r="BO33" s="94">
        <f>AR33+BA33+BK33</f>
        <v>0</v>
      </c>
      <c r="BP33" s="95">
        <f>AS33+AV33+BC33+BM33</f>
        <v>0</v>
      </c>
      <c r="BQ33" s="95">
        <f>BO33+BP33</f>
        <v>0</v>
      </c>
      <c r="BR33" s="103"/>
      <c r="BS33" s="111"/>
    </row>
    <row r="34" spans="1:77" ht="30" customHeight="1" x14ac:dyDescent="0.35">
      <c r="A34" s="91" t="s">
        <v>80</v>
      </c>
      <c r="B34" s="92" t="str">
        <f>VLOOKUP(A34,'[1]Contacts&amp;Mem'!$A$3:$AB$111,2,)</f>
        <v>Fagan</v>
      </c>
      <c r="C34" s="93" t="str">
        <f>VLOOKUP($A34,'[1]Contacts&amp;Mem'!$A$3:$AB$111,11,)</f>
        <v>CAT 4</v>
      </c>
      <c r="D34" s="94">
        <v>1</v>
      </c>
      <c r="E34" s="95">
        <f>VLOOKUP(D34,[1]MCPoints!$A$6:$B$8,2,)</f>
        <v>3</v>
      </c>
      <c r="F34" s="95">
        <v>2</v>
      </c>
      <c r="G34" s="95">
        <f>VLOOKUP(F34,[1]MCPoints!$A$6:$B$8,2,)</f>
        <v>2</v>
      </c>
      <c r="H34" s="95">
        <v>2</v>
      </c>
      <c r="I34" s="95">
        <f>VLOOKUP(H34,[1]MCPoints!$A$6:$B$8,2,)</f>
        <v>2</v>
      </c>
      <c r="J34" s="95">
        <v>2</v>
      </c>
      <c r="K34" s="95">
        <f>VLOOKUP(J34,[1]MCPoints!$A$6:$B$8,2,)</f>
        <v>2</v>
      </c>
      <c r="L34" s="95">
        <f>E34+G34+I34+K34</f>
        <v>9</v>
      </c>
      <c r="M34" s="95">
        <f>VLOOKUP(J34,[1]MCPoints!$D$6:$E$10,2,)</f>
        <v>8</v>
      </c>
      <c r="N34" s="96">
        <v>2</v>
      </c>
      <c r="O34" s="97">
        <f>VLOOKUP(N34,[1]MCPoints!$D$6:$E$10,2,)</f>
        <v>8</v>
      </c>
      <c r="P34" s="98"/>
      <c r="Q34" s="99">
        <v>0</v>
      </c>
      <c r="R34" s="99"/>
      <c r="S34" s="99">
        <v>0</v>
      </c>
      <c r="T34" s="100">
        <f>Q34+S34</f>
        <v>0</v>
      </c>
      <c r="U34" s="99"/>
      <c r="V34" s="101">
        <v>0</v>
      </c>
      <c r="W34" s="102"/>
      <c r="X34" s="99">
        <v>0</v>
      </c>
      <c r="Y34" s="100"/>
      <c r="Z34" s="99">
        <v>0</v>
      </c>
      <c r="AA34" s="100"/>
      <c r="AB34" s="99">
        <v>0</v>
      </c>
      <c r="AC34" s="100">
        <f>X34+Z34+AB34</f>
        <v>0</v>
      </c>
      <c r="AD34" s="95"/>
      <c r="AE34" s="103"/>
      <c r="AF34" s="114">
        <f>L34+T34+AC34</f>
        <v>9</v>
      </c>
      <c r="AG34" s="95">
        <v>2</v>
      </c>
      <c r="AH34" s="95">
        <f>M34+O34+V34+AE34</f>
        <v>16</v>
      </c>
      <c r="AI34" s="103">
        <v>2</v>
      </c>
      <c r="AJ34" s="107">
        <v>18</v>
      </c>
      <c r="AK34" s="108">
        <v>0</v>
      </c>
      <c r="AL34" s="108">
        <v>20</v>
      </c>
      <c r="AM34" s="108"/>
      <c r="AN34" s="108">
        <v>18</v>
      </c>
      <c r="AO34" s="108"/>
      <c r="AP34" s="108">
        <v>14</v>
      </c>
      <c r="AQ34" s="108"/>
      <c r="AR34" s="108">
        <f>AK34+AM34+AO34+AQ34</f>
        <v>0</v>
      </c>
      <c r="AS34" s="108"/>
      <c r="AT34" s="97">
        <f>AK34+AM34+AO34+AQ34+AS34</f>
        <v>0</v>
      </c>
      <c r="AU34" s="109">
        <v>19</v>
      </c>
      <c r="AV34" s="97">
        <v>0</v>
      </c>
      <c r="AW34" s="94"/>
      <c r="AX34" s="95">
        <v>0</v>
      </c>
      <c r="AY34" s="95"/>
      <c r="AZ34" s="95">
        <v>0</v>
      </c>
      <c r="BA34" s="95">
        <f>AX34+AZ34</f>
        <v>0</v>
      </c>
      <c r="BB34" s="95"/>
      <c r="BC34" s="95">
        <v>0</v>
      </c>
      <c r="BD34" s="103">
        <f>BA34+BC34</f>
        <v>0</v>
      </c>
      <c r="BE34" s="102"/>
      <c r="BF34" s="95"/>
      <c r="BG34" s="100"/>
      <c r="BH34" s="95"/>
      <c r="BI34" s="100"/>
      <c r="BJ34" s="95"/>
      <c r="BK34" s="100"/>
      <c r="BL34" s="95"/>
      <c r="BM34" s="95"/>
      <c r="BN34" s="110"/>
      <c r="BO34" s="94">
        <f>AR34+BA34+BK34</f>
        <v>0</v>
      </c>
      <c r="BP34" s="95">
        <f>AS34+AV34+BC34+BM34</f>
        <v>0</v>
      </c>
      <c r="BQ34" s="95">
        <f>BO34+BP34</f>
        <v>0</v>
      </c>
      <c r="BR34" s="103"/>
      <c r="BS34" s="115"/>
      <c r="BT34" s="116"/>
      <c r="BU34" s="116"/>
      <c r="BV34" s="116"/>
      <c r="BW34" s="116"/>
      <c r="BX34" s="116"/>
      <c r="BY34" s="116"/>
    </row>
    <row r="35" spans="1:77" ht="30" customHeight="1" x14ac:dyDescent="0.35">
      <c r="A35" s="91" t="s">
        <v>81</v>
      </c>
      <c r="B35" s="92" t="str">
        <f>VLOOKUP(A35,'[1]Contacts&amp;Mem'!$A$3:$AB$111,2,)</f>
        <v>Bennett</v>
      </c>
      <c r="C35" s="93" t="str">
        <f>VLOOKUP($A35,'[1]Contacts&amp;Mem'!$A$3:$AB$111,11,)</f>
        <v>CAT 4</v>
      </c>
      <c r="D35" s="94"/>
      <c r="E35" s="95"/>
      <c r="F35" s="95"/>
      <c r="G35" s="95"/>
      <c r="H35" s="95"/>
      <c r="I35" s="95"/>
      <c r="J35" s="95"/>
      <c r="K35" s="95"/>
      <c r="L35" s="95">
        <f>E35+G35+I35+K35</f>
        <v>0</v>
      </c>
      <c r="M35" s="95">
        <v>0</v>
      </c>
      <c r="N35" s="96"/>
      <c r="O35" s="97">
        <v>0</v>
      </c>
      <c r="P35" s="139">
        <v>4</v>
      </c>
      <c r="Q35" s="99">
        <v>0</v>
      </c>
      <c r="R35" s="99">
        <v>4</v>
      </c>
      <c r="S35" s="99">
        <v>0</v>
      </c>
      <c r="T35" s="100">
        <f>Q35+S35</f>
        <v>0</v>
      </c>
      <c r="U35" s="99">
        <v>4</v>
      </c>
      <c r="V35" s="101">
        <f>VLOOKUP(R35,[1]MCPoints!$D$6:$E$10,2,)</f>
        <v>4</v>
      </c>
      <c r="W35" s="102">
        <v>2</v>
      </c>
      <c r="X35" s="99">
        <f>VLOOKUP(W35,[1]MCPoints!$A$6:$B$8,2,)</f>
        <v>2</v>
      </c>
      <c r="Y35" s="100">
        <v>2</v>
      </c>
      <c r="Z35" s="99">
        <f>VLOOKUP(Y35,[1]MCPoints!$A$6:$B$8,2,)</f>
        <v>2</v>
      </c>
      <c r="AA35" s="100">
        <v>2</v>
      </c>
      <c r="AB35" s="99">
        <f>VLOOKUP(AA35,[1]MCPoints!$A$6:$B$8,2,)</f>
        <v>2</v>
      </c>
      <c r="AC35" s="100">
        <f>X35+Z35+AB35</f>
        <v>6</v>
      </c>
      <c r="AD35" s="95">
        <v>2</v>
      </c>
      <c r="AE35" s="103">
        <f>VLOOKUP(AD35,[1]MCPoints!$D$6:$E$10,2,)</f>
        <v>8</v>
      </c>
      <c r="AF35" s="114">
        <f>L35+T35+AC35</f>
        <v>6</v>
      </c>
      <c r="AG35" s="95">
        <v>3</v>
      </c>
      <c r="AH35" s="114">
        <f>M35+O35+V35+AE35</f>
        <v>12</v>
      </c>
      <c r="AI35" s="103">
        <v>3</v>
      </c>
      <c r="AJ35" s="107">
        <v>0</v>
      </c>
      <c r="AK35" s="108">
        <v>0</v>
      </c>
      <c r="AL35" s="108"/>
      <c r="AM35" s="108"/>
      <c r="AN35" s="108"/>
      <c r="AO35" s="108"/>
      <c r="AP35" s="108"/>
      <c r="AQ35" s="108"/>
      <c r="AR35" s="108">
        <f>AK35+AM35+AO35+AQ35</f>
        <v>0</v>
      </c>
      <c r="AS35" s="108"/>
      <c r="AT35" s="97">
        <f>AK35+AM35+AO35+AQ35+AS35</f>
        <v>0</v>
      </c>
      <c r="AU35" s="109">
        <v>0</v>
      </c>
      <c r="AV35" s="97">
        <v>0</v>
      </c>
      <c r="AW35" s="94">
        <v>27</v>
      </c>
      <c r="AX35" s="95">
        <v>0</v>
      </c>
      <c r="AY35" s="95">
        <v>27</v>
      </c>
      <c r="AZ35" s="95">
        <v>0</v>
      </c>
      <c r="BA35" s="95">
        <f>AX35+AZ35</f>
        <v>0</v>
      </c>
      <c r="BB35" s="95"/>
      <c r="BC35" s="95">
        <v>0</v>
      </c>
      <c r="BD35" s="103">
        <f>BA35+BC35</f>
        <v>0</v>
      </c>
      <c r="BE35" s="102">
        <v>25</v>
      </c>
      <c r="BF35" s="95"/>
      <c r="BG35" s="100">
        <v>27</v>
      </c>
      <c r="BH35" s="95"/>
      <c r="BI35" s="100">
        <v>26</v>
      </c>
      <c r="BJ35" s="95"/>
      <c r="BK35" s="100">
        <f>BF35+BH35+BJ35</f>
        <v>0</v>
      </c>
      <c r="BL35" s="95">
        <v>23</v>
      </c>
      <c r="BM35" s="95"/>
      <c r="BN35" s="110">
        <f>BK35+BM35</f>
        <v>0</v>
      </c>
      <c r="BO35" s="94">
        <f>AR35+BA35+BK35</f>
        <v>0</v>
      </c>
      <c r="BP35" s="95">
        <f>AS35+AV35+BC35+BM35</f>
        <v>0</v>
      </c>
      <c r="BQ35" s="95">
        <f>BO35+BP35</f>
        <v>0</v>
      </c>
      <c r="BR35" s="103"/>
      <c r="BS35" s="145"/>
      <c r="BT35" s="129"/>
      <c r="BU35" s="129"/>
      <c r="BV35" s="129"/>
      <c r="BW35" s="116"/>
      <c r="BX35" s="116"/>
      <c r="BY35" s="116"/>
    </row>
    <row r="36" spans="1:77" ht="30" customHeight="1" x14ac:dyDescent="0.35">
      <c r="A36" s="91" t="s">
        <v>82</v>
      </c>
      <c r="B36" s="92" t="str">
        <f>VLOOKUP(A36,'[1]Contacts&amp;Mem'!$A$3:$AB$111,2,)</f>
        <v>Glanfield</v>
      </c>
      <c r="C36" s="93" t="str">
        <f>VLOOKUP($A36,'[1]Contacts&amp;Mem'!$A$3:$AB$111,11,)</f>
        <v>WOMEN</v>
      </c>
      <c r="D36" s="118"/>
      <c r="E36" s="95">
        <v>0</v>
      </c>
      <c r="G36" s="95">
        <v>0</v>
      </c>
      <c r="I36" s="95">
        <v>0</v>
      </c>
      <c r="K36" s="95">
        <v>0</v>
      </c>
      <c r="L36" s="95">
        <f>E36+G36+I36+K36</f>
        <v>0</v>
      </c>
      <c r="M36" s="95">
        <v>0</v>
      </c>
      <c r="N36" s="120">
        <v>3</v>
      </c>
      <c r="O36" s="97">
        <f>VLOOKUP(N36,[1]MCPoints!$D$6:$E$10,2,)</f>
        <v>6</v>
      </c>
      <c r="P36" s="139"/>
      <c r="Q36" s="99">
        <v>0</v>
      </c>
      <c r="S36" s="99">
        <v>0</v>
      </c>
      <c r="T36" s="100">
        <f>Q36+S36</f>
        <v>0</v>
      </c>
      <c r="V36" s="101">
        <v>0</v>
      </c>
      <c r="W36" s="132">
        <v>2</v>
      </c>
      <c r="X36" s="99">
        <f>VLOOKUP(W36,[1]MCPoints!$A$6:$B$8,2,)</f>
        <v>2</v>
      </c>
      <c r="Y36" s="100">
        <v>2</v>
      </c>
      <c r="Z36" s="99">
        <f>VLOOKUP(Y36,[1]MCPoints!$A$6:$B$8,2,)</f>
        <v>2</v>
      </c>
      <c r="AA36" s="100">
        <v>2</v>
      </c>
      <c r="AB36" s="99">
        <f>VLOOKUP(AA36,[1]MCPoints!$A$6:$B$8,2,)</f>
        <v>2</v>
      </c>
      <c r="AC36" s="100">
        <f>X36+Z36+AB36</f>
        <v>6</v>
      </c>
      <c r="AD36" s="95">
        <v>3</v>
      </c>
      <c r="AE36" s="103">
        <f>VLOOKUP(AD36,[1]MCPoints!$D$6:$E$10,2,)</f>
        <v>6</v>
      </c>
      <c r="AF36" s="143">
        <f>L36+T36+AC36</f>
        <v>6</v>
      </c>
      <c r="AG36" s="137">
        <v>3</v>
      </c>
      <c r="AH36" s="137">
        <f>M36+O36+V36+AE36</f>
        <v>12</v>
      </c>
      <c r="AI36" s="138">
        <v>4</v>
      </c>
      <c r="AJ36" s="124">
        <v>0</v>
      </c>
      <c r="AK36" s="108">
        <v>0</v>
      </c>
      <c r="AL36" s="108"/>
      <c r="AM36" s="108">
        <v>0</v>
      </c>
      <c r="AN36" s="108"/>
      <c r="AO36" s="108">
        <v>0</v>
      </c>
      <c r="AP36" s="108"/>
      <c r="AQ36" s="108">
        <v>0</v>
      </c>
      <c r="AR36" s="108">
        <f>AK36+AM36+AO36+AQ36</f>
        <v>0</v>
      </c>
      <c r="AS36" s="108">
        <v>0</v>
      </c>
      <c r="AT36" s="97">
        <v>0</v>
      </c>
      <c r="AU36" s="109">
        <v>26</v>
      </c>
      <c r="AV36" s="97">
        <v>0</v>
      </c>
      <c r="AW36" s="118"/>
      <c r="AX36" s="95">
        <v>0</v>
      </c>
      <c r="AZ36" s="95">
        <v>0</v>
      </c>
      <c r="BA36" s="95">
        <f>AX36+AZ36</f>
        <v>0</v>
      </c>
      <c r="BB36" s="95"/>
      <c r="BC36" s="95">
        <v>0</v>
      </c>
      <c r="BD36" s="103">
        <f>BA36+BC36</f>
        <v>0</v>
      </c>
      <c r="BE36" s="132">
        <v>18</v>
      </c>
      <c r="BF36" s="95"/>
      <c r="BG36" s="100">
        <v>19</v>
      </c>
      <c r="BH36" s="95"/>
      <c r="BI36" s="100">
        <v>19</v>
      </c>
      <c r="BJ36" s="95"/>
      <c r="BK36" s="100">
        <f>BF36+BH36+BJ36</f>
        <v>0</v>
      </c>
      <c r="BL36" s="95">
        <v>24</v>
      </c>
      <c r="BM36" s="95"/>
      <c r="BN36" s="110">
        <f>BK36+BM36</f>
        <v>0</v>
      </c>
      <c r="BO36" s="94">
        <f>AR36+BA36+BK36</f>
        <v>0</v>
      </c>
      <c r="BP36" s="95">
        <f>AS36+AV36+BC36+BM36</f>
        <v>0</v>
      </c>
      <c r="BQ36" s="95">
        <f>BO36+BP36</f>
        <v>0</v>
      </c>
      <c r="BR36" s="103"/>
      <c r="BS36" s="135"/>
    </row>
    <row r="37" spans="1:77" ht="30" customHeight="1" x14ac:dyDescent="0.35">
      <c r="A37" s="91" t="s">
        <v>83</v>
      </c>
      <c r="B37" s="92" t="str">
        <f>VLOOKUP(A37,'[1]Contacts&amp;Mem'!$A$3:$AB$111,2,)</f>
        <v>Ebanks</v>
      </c>
      <c r="C37" s="93" t="str">
        <f>VLOOKUP($A37,'[1]Contacts&amp;Mem'!$A$3:$AB$111,11,)</f>
        <v>CAT 2</v>
      </c>
      <c r="D37" s="118">
        <v>4</v>
      </c>
      <c r="E37" s="95"/>
      <c r="F37" s="127">
        <v>4</v>
      </c>
      <c r="G37" s="95"/>
      <c r="H37" s="127">
        <v>4</v>
      </c>
      <c r="I37" s="95"/>
      <c r="J37" s="127">
        <v>4</v>
      </c>
      <c r="K37" s="95"/>
      <c r="L37" s="95">
        <f>E37+G37+I37+K37</f>
        <v>0</v>
      </c>
      <c r="M37" s="95">
        <f>VLOOKUP(J37,[1]MCPoints!$D$6:$E$10,2,)</f>
        <v>4</v>
      </c>
      <c r="N37" s="120">
        <v>0</v>
      </c>
      <c r="O37" s="97">
        <v>0</v>
      </c>
      <c r="P37" s="139"/>
      <c r="Q37" s="99">
        <v>0</v>
      </c>
      <c r="S37" s="99">
        <v>0</v>
      </c>
      <c r="T37" s="100">
        <f>Q37+S37</f>
        <v>0</v>
      </c>
      <c r="V37" s="101">
        <v>0</v>
      </c>
      <c r="W37" s="132">
        <v>2</v>
      </c>
      <c r="X37" s="99">
        <f>VLOOKUP(W37,[1]MCPoints!$A$6:$B$8,2,)</f>
        <v>2</v>
      </c>
      <c r="Y37" s="100">
        <v>4</v>
      </c>
      <c r="Z37" s="99">
        <v>0</v>
      </c>
      <c r="AA37" s="100">
        <v>4</v>
      </c>
      <c r="AB37" s="99">
        <v>0</v>
      </c>
      <c r="AC37" s="100">
        <f>X37+Z37+AB37</f>
        <v>2</v>
      </c>
      <c r="AD37" s="95">
        <v>2</v>
      </c>
      <c r="AE37" s="103">
        <f>VLOOKUP(AD37,[1]MCPoints!$D$6:$E$10,2,)</f>
        <v>8</v>
      </c>
      <c r="AF37" s="143">
        <f>L37+T37+AC37</f>
        <v>2</v>
      </c>
      <c r="AG37" s="137">
        <v>6</v>
      </c>
      <c r="AH37" s="137">
        <f>M37+O37+V37+AE37</f>
        <v>12</v>
      </c>
      <c r="AI37" s="138">
        <v>6</v>
      </c>
      <c r="AJ37" s="124">
        <v>12</v>
      </c>
      <c r="AK37" s="108">
        <v>0</v>
      </c>
      <c r="AL37" s="108">
        <v>16</v>
      </c>
      <c r="AM37" s="108"/>
      <c r="AN37" s="108">
        <v>13</v>
      </c>
      <c r="AO37" s="108"/>
      <c r="AP37" s="108">
        <v>13</v>
      </c>
      <c r="AQ37" s="108"/>
      <c r="AR37" s="108">
        <f>AK37+AM37+AO37+AQ37</f>
        <v>0</v>
      </c>
      <c r="AS37" s="108"/>
      <c r="AT37" s="97">
        <f>AK37+AM37+AO37+AQ37+AS37</f>
        <v>0</v>
      </c>
      <c r="AU37" s="109"/>
      <c r="AV37" s="97">
        <v>0</v>
      </c>
      <c r="AW37" s="118"/>
      <c r="AX37" s="95">
        <v>0</v>
      </c>
      <c r="AY37" s="95"/>
      <c r="AZ37" s="95">
        <v>0</v>
      </c>
      <c r="BA37" s="95">
        <f>AX37+AZ37</f>
        <v>0</v>
      </c>
      <c r="BB37" s="95"/>
      <c r="BC37" s="95">
        <v>0</v>
      </c>
      <c r="BD37" s="103">
        <f>BA37+BC37</f>
        <v>0</v>
      </c>
      <c r="BE37" s="132">
        <v>10</v>
      </c>
      <c r="BF37" s="95"/>
      <c r="BG37" s="100">
        <v>14</v>
      </c>
      <c r="BH37" s="95"/>
      <c r="BI37" s="100">
        <v>15</v>
      </c>
      <c r="BJ37" s="95"/>
      <c r="BK37" s="100">
        <f>BF37+BH37+BJ37</f>
        <v>0</v>
      </c>
      <c r="BL37" s="95">
        <v>8</v>
      </c>
      <c r="BM37" s="95"/>
      <c r="BN37" s="110">
        <f>BK37+BM37</f>
        <v>0</v>
      </c>
      <c r="BO37" s="94">
        <f>AR37+BA37+BK37</f>
        <v>0</v>
      </c>
      <c r="BP37" s="95">
        <f>AS37+AV37+BC37+BM37</f>
        <v>0</v>
      </c>
      <c r="BQ37" s="95">
        <f>BO37+BP37</f>
        <v>0</v>
      </c>
      <c r="BR37" s="103"/>
      <c r="BS37" s="111"/>
      <c r="BT37" s="129"/>
      <c r="BU37" s="129"/>
      <c r="BV37" s="129"/>
      <c r="BW37" s="116"/>
      <c r="BX37" s="116"/>
      <c r="BY37" s="116"/>
    </row>
    <row r="38" spans="1:77" ht="30" customHeight="1" x14ac:dyDescent="0.35">
      <c r="A38" s="91" t="s">
        <v>84</v>
      </c>
      <c r="B38" s="92" t="str">
        <f>VLOOKUP(A38,'[1]Contacts&amp;Mem'!$A$3:$AB$111,2,)</f>
        <v>Bush</v>
      </c>
      <c r="C38" s="93" t="str">
        <f>VLOOKUP($A38,'[1]Contacts&amp;Mem'!$A$3:$AB$111,11,)</f>
        <v>CAT 4</v>
      </c>
      <c r="D38" s="94"/>
      <c r="E38" s="95"/>
      <c r="F38" s="95"/>
      <c r="G38" s="95"/>
      <c r="H38" s="95"/>
      <c r="I38" s="95"/>
      <c r="J38" s="95"/>
      <c r="K38" s="95"/>
      <c r="L38" s="95">
        <f>E38+G38+I38+K38</f>
        <v>0</v>
      </c>
      <c r="M38" s="95">
        <v>0</v>
      </c>
      <c r="N38" s="96"/>
      <c r="O38" s="97">
        <v>0</v>
      </c>
      <c r="P38" s="98">
        <v>3</v>
      </c>
      <c r="Q38" s="99">
        <f>VLOOKUP(P38,[1]MCPoints!$A$6:$B$8,2,)</f>
        <v>1</v>
      </c>
      <c r="R38" s="99">
        <v>1</v>
      </c>
      <c r="S38" s="99">
        <f>VLOOKUP(R38,[1]MCPoints!$A$6:$B$8,2,)</f>
        <v>3</v>
      </c>
      <c r="T38" s="100">
        <f>Q38+S38</f>
        <v>4</v>
      </c>
      <c r="U38" s="99">
        <v>1</v>
      </c>
      <c r="V38" s="101">
        <f>VLOOKUP(R38,[1]MCPoints!$D$6:$E$10,2,)</f>
        <v>10</v>
      </c>
      <c r="W38" s="102"/>
      <c r="X38" s="99">
        <v>0</v>
      </c>
      <c r="Y38" s="100"/>
      <c r="Z38" s="99">
        <v>0</v>
      </c>
      <c r="AA38" s="100"/>
      <c r="AB38" s="99">
        <v>0</v>
      </c>
      <c r="AC38" s="100">
        <f>X38+Z38+AB38</f>
        <v>0</v>
      </c>
      <c r="AD38" s="95"/>
      <c r="AE38" s="103"/>
      <c r="AF38" s="114">
        <f>L38+T38+AC38</f>
        <v>4</v>
      </c>
      <c r="AG38" s="95">
        <v>4</v>
      </c>
      <c r="AH38" s="95">
        <f>M38+O38+V38+AE38</f>
        <v>10</v>
      </c>
      <c r="AI38" s="103">
        <v>6</v>
      </c>
      <c r="AJ38" s="107"/>
      <c r="AK38" s="108"/>
      <c r="AL38" s="108"/>
      <c r="AM38" s="108"/>
      <c r="AN38" s="108"/>
      <c r="AO38" s="108"/>
      <c r="AP38" s="108"/>
      <c r="AQ38" s="108"/>
      <c r="AR38" s="108">
        <f>AK38+AM38+AO38+AQ38</f>
        <v>0</v>
      </c>
      <c r="AS38" s="108"/>
      <c r="AT38" s="97"/>
      <c r="AU38" s="109"/>
      <c r="AV38" s="97"/>
      <c r="AW38" s="94">
        <v>19</v>
      </c>
      <c r="AX38" s="95"/>
      <c r="AY38" s="127">
        <v>12</v>
      </c>
      <c r="AZ38" s="95">
        <v>0</v>
      </c>
      <c r="BA38" s="95">
        <f>AX38+AZ38</f>
        <v>0</v>
      </c>
      <c r="BB38" s="95"/>
      <c r="BC38" s="95">
        <v>0</v>
      </c>
      <c r="BD38" s="103">
        <f>BA38+BC38</f>
        <v>0</v>
      </c>
      <c r="BE38" s="102"/>
      <c r="BF38" s="95"/>
      <c r="BG38" s="100"/>
      <c r="BH38" s="95"/>
      <c r="BI38" s="100"/>
      <c r="BJ38" s="95"/>
      <c r="BK38" s="100"/>
      <c r="BL38" s="95"/>
      <c r="BM38" s="95"/>
      <c r="BN38" s="110"/>
      <c r="BO38" s="94">
        <f>AR38+BA38+BK38</f>
        <v>0</v>
      </c>
      <c r="BP38" s="95">
        <f>AS38+AV38+BC38+BM38</f>
        <v>0</v>
      </c>
      <c r="BQ38" s="95">
        <f>BO38+BP38</f>
        <v>0</v>
      </c>
      <c r="BR38" s="103"/>
      <c r="BS38" s="115"/>
      <c r="BT38" s="116"/>
      <c r="BU38" s="116"/>
      <c r="BV38" s="116"/>
      <c r="BW38" s="116"/>
      <c r="BX38" s="116"/>
      <c r="BY38" s="116"/>
    </row>
    <row r="39" spans="1:77" ht="30" customHeight="1" x14ac:dyDescent="0.35">
      <c r="A39" s="91" t="s">
        <v>85</v>
      </c>
      <c r="B39" s="92" t="str">
        <f>VLOOKUP($A39,'[1]Contacts&amp;Mem'!$A$3:$AB$111,2,)</f>
        <v>Medina</v>
      </c>
      <c r="C39" s="93" t="str">
        <f>VLOOKUP($A39,'[1]Contacts&amp;Mem'!$A$3:$AB$111,11,)</f>
        <v>CAT 4</v>
      </c>
      <c r="D39" s="94">
        <v>3</v>
      </c>
      <c r="E39" s="95">
        <f>VLOOKUP(D39,[1]MCPoints!$A$6:$B$8,2,)</f>
        <v>1</v>
      </c>
      <c r="F39" s="95">
        <v>3</v>
      </c>
      <c r="G39" s="95">
        <f>VLOOKUP(F39,[1]MCPoints!$A$6:$B$8,2,)</f>
        <v>1</v>
      </c>
      <c r="H39" s="95">
        <v>3</v>
      </c>
      <c r="I39" s="95">
        <f>VLOOKUP(H39,[1]MCPoints!$A$6:$B$8,2,)</f>
        <v>1</v>
      </c>
      <c r="J39" s="95">
        <v>4</v>
      </c>
      <c r="K39" s="95"/>
      <c r="L39" s="95">
        <f>E39+G39+I39+K39</f>
        <v>3</v>
      </c>
      <c r="M39" s="95">
        <f>VLOOKUP(J39,[1]MCPoints!$D$6:$E$10,2,)</f>
        <v>4</v>
      </c>
      <c r="N39" s="96">
        <v>3</v>
      </c>
      <c r="O39" s="97">
        <f>VLOOKUP(N39,[1]MCPoints!$D$6:$E$10,2,)</f>
        <v>6</v>
      </c>
      <c r="P39" s="98"/>
      <c r="Q39" s="99">
        <v>0</v>
      </c>
      <c r="R39" s="99"/>
      <c r="S39" s="99">
        <v>0</v>
      </c>
      <c r="T39" s="100">
        <f>Q39+S39</f>
        <v>0</v>
      </c>
      <c r="U39" s="99"/>
      <c r="V39" s="101">
        <v>0</v>
      </c>
      <c r="W39" s="102"/>
      <c r="X39" s="99">
        <v>0</v>
      </c>
      <c r="Y39" s="100"/>
      <c r="Z39" s="99">
        <v>0</v>
      </c>
      <c r="AA39" s="100"/>
      <c r="AB39" s="99">
        <v>0</v>
      </c>
      <c r="AC39" s="100">
        <f>X39+Z39+AB39</f>
        <v>0</v>
      </c>
      <c r="AD39" s="95"/>
      <c r="AE39" s="103"/>
      <c r="AF39" s="114">
        <f>L39+T39+AC39</f>
        <v>3</v>
      </c>
      <c r="AG39" s="95">
        <v>6</v>
      </c>
      <c r="AH39" s="95">
        <f>M39+O39+V39+AE39</f>
        <v>10</v>
      </c>
      <c r="AI39" s="103">
        <v>3</v>
      </c>
      <c r="AJ39" s="107">
        <v>22</v>
      </c>
      <c r="AK39" s="108">
        <v>0</v>
      </c>
      <c r="AL39" s="108">
        <v>22</v>
      </c>
      <c r="AM39" s="108"/>
      <c r="AN39" s="108">
        <v>23</v>
      </c>
      <c r="AO39" s="108"/>
      <c r="AP39" s="108">
        <v>24</v>
      </c>
      <c r="AQ39" s="108"/>
      <c r="AR39" s="108">
        <f>AK39+AM39+AO39+AQ39</f>
        <v>0</v>
      </c>
      <c r="AS39" s="108"/>
      <c r="AT39" s="97">
        <f>AK39+AM39+AO39+AQ39+AS39</f>
        <v>0</v>
      </c>
      <c r="AU39" s="109">
        <v>31</v>
      </c>
      <c r="AV39" s="97">
        <v>0</v>
      </c>
      <c r="AW39" s="94"/>
      <c r="AX39" s="95">
        <v>0</v>
      </c>
      <c r="AZ39" s="95">
        <v>0</v>
      </c>
      <c r="BA39" s="95">
        <f>AX39+AZ39</f>
        <v>0</v>
      </c>
      <c r="BB39" s="95"/>
      <c r="BC39" s="95">
        <v>0</v>
      </c>
      <c r="BD39" s="103">
        <f>BA39+BC39</f>
        <v>0</v>
      </c>
      <c r="BE39" s="102"/>
      <c r="BF39" s="95"/>
      <c r="BG39" s="100"/>
      <c r="BH39" s="95"/>
      <c r="BI39" s="100"/>
      <c r="BJ39" s="95"/>
      <c r="BK39" s="100"/>
      <c r="BL39" s="95"/>
      <c r="BM39" s="95"/>
      <c r="BN39" s="110"/>
      <c r="BO39" s="94">
        <f>AR39+BA39+BK39</f>
        <v>0</v>
      </c>
      <c r="BP39" s="95">
        <f>AS39+AV39+BC39+BM39</f>
        <v>0</v>
      </c>
      <c r="BQ39" s="95">
        <f>BO39+BP39</f>
        <v>0</v>
      </c>
      <c r="BR39" s="103"/>
      <c r="BS39" s="111"/>
    </row>
    <row r="40" spans="1:77" ht="30" customHeight="1" x14ac:dyDescent="0.35">
      <c r="A40" s="91" t="s">
        <v>86</v>
      </c>
      <c r="B40" s="92" t="str">
        <f>VLOOKUP(A40,'[1]Contacts&amp;Mem'!$A$3:$AB$111,2,)</f>
        <v>Vernon</v>
      </c>
      <c r="C40" s="93" t="str">
        <f>VLOOKUP($A40,'[1]Contacts&amp;Mem'!$A$3:$AB$111,11,)</f>
        <v>CAT 4</v>
      </c>
      <c r="D40" s="94">
        <v>4</v>
      </c>
      <c r="E40" s="95"/>
      <c r="F40" s="95">
        <v>4</v>
      </c>
      <c r="G40" s="95"/>
      <c r="H40" s="95">
        <v>4</v>
      </c>
      <c r="I40" s="95"/>
      <c r="J40" s="95">
        <v>3</v>
      </c>
      <c r="K40" s="95">
        <f>VLOOKUP(J40,[1]MCPoints!$A$6:$B$8,2,)</f>
        <v>1</v>
      </c>
      <c r="L40" s="95">
        <f>E40+G40+I40+K40</f>
        <v>1</v>
      </c>
      <c r="M40" s="95">
        <f>VLOOKUP(J40,[1]MCPoints!$D$6:$E$10,2,)</f>
        <v>6</v>
      </c>
      <c r="N40" s="96">
        <v>4</v>
      </c>
      <c r="O40" s="97">
        <f>VLOOKUP(N40,[1]MCPoints!$D$6:$E$10,2,)</f>
        <v>4</v>
      </c>
      <c r="P40" s="139"/>
      <c r="Q40" s="99">
        <v>0</v>
      </c>
      <c r="R40" s="99"/>
      <c r="S40" s="99">
        <v>0</v>
      </c>
      <c r="T40" s="100">
        <f>Q40+S40</f>
        <v>0</v>
      </c>
      <c r="U40" s="99"/>
      <c r="V40" s="101">
        <v>0</v>
      </c>
      <c r="W40" s="146"/>
      <c r="X40" s="99">
        <v>0</v>
      </c>
      <c r="Y40" s="100"/>
      <c r="Z40" s="99">
        <v>0</v>
      </c>
      <c r="AA40" s="100"/>
      <c r="AB40" s="99">
        <v>0</v>
      </c>
      <c r="AC40" s="100">
        <f>X40+Z40+AB40</f>
        <v>0</v>
      </c>
      <c r="AD40" s="95"/>
      <c r="AE40" s="103"/>
      <c r="AF40" s="143">
        <f>L40+T40+AC40</f>
        <v>1</v>
      </c>
      <c r="AG40" s="137">
        <v>7</v>
      </c>
      <c r="AH40" s="137">
        <f>M40+O40+V40+AE40</f>
        <v>10</v>
      </c>
      <c r="AI40" s="138">
        <v>3</v>
      </c>
      <c r="AJ40" s="107">
        <v>24</v>
      </c>
      <c r="AK40" s="108">
        <v>0</v>
      </c>
      <c r="AL40" s="108">
        <v>25</v>
      </c>
      <c r="AM40" s="108"/>
      <c r="AN40" s="108">
        <v>24</v>
      </c>
      <c r="AO40" s="108"/>
      <c r="AP40" s="108">
        <v>23</v>
      </c>
      <c r="AQ40" s="108"/>
      <c r="AR40" s="108">
        <f>AK40+AM40+AO40+AQ40</f>
        <v>0</v>
      </c>
      <c r="AS40" s="108"/>
      <c r="AT40" s="97">
        <f>AK40+AM40+AO40+AQ40+AS40</f>
        <v>0</v>
      </c>
      <c r="AU40" s="109">
        <v>33</v>
      </c>
      <c r="AV40" s="97">
        <v>0</v>
      </c>
      <c r="AW40" s="94"/>
      <c r="AX40" s="95">
        <v>0</v>
      </c>
      <c r="AY40" s="95"/>
      <c r="AZ40" s="95">
        <v>0</v>
      </c>
      <c r="BA40" s="95">
        <f>AX40+AZ40</f>
        <v>0</v>
      </c>
      <c r="BB40" s="95"/>
      <c r="BC40" s="95">
        <v>0</v>
      </c>
      <c r="BD40" s="103">
        <f>BA40+BC40</f>
        <v>0</v>
      </c>
      <c r="BE40" s="146"/>
      <c r="BF40" s="95"/>
      <c r="BG40" s="100"/>
      <c r="BH40" s="95"/>
      <c r="BI40" s="100"/>
      <c r="BJ40" s="95"/>
      <c r="BK40" s="100"/>
      <c r="BL40" s="95"/>
      <c r="BM40" s="95"/>
      <c r="BN40" s="110"/>
      <c r="BO40" s="94">
        <f>AR40+BA40+BK40</f>
        <v>0</v>
      </c>
      <c r="BP40" s="95">
        <f>AS40+AV40+BC40+BM40</f>
        <v>0</v>
      </c>
      <c r="BQ40" s="95">
        <f>BO40+BP40</f>
        <v>0</v>
      </c>
      <c r="BR40" s="147"/>
      <c r="BS40" s="148"/>
      <c r="BT40" s="149"/>
      <c r="BU40" s="140"/>
      <c r="BV40" s="140"/>
      <c r="BW40" s="140"/>
      <c r="BX40" s="140"/>
      <c r="BY40" s="140"/>
    </row>
    <row r="41" spans="1:77" ht="34.799999999999997" x14ac:dyDescent="0.35">
      <c r="A41" s="91" t="s">
        <v>87</v>
      </c>
      <c r="B41" s="92" t="str">
        <f>VLOOKUP(A41,'[1]Contacts&amp;Mem'!$A$3:$AB$111,2,)</f>
        <v>Thompson</v>
      </c>
      <c r="C41" s="93" t="str">
        <f>VLOOKUP($A41,'[1]Contacts&amp;Mem'!$A$3:$AB$111,11,)</f>
        <v>SUPER MASTERS</v>
      </c>
      <c r="D41" s="118"/>
      <c r="E41" s="95">
        <v>0</v>
      </c>
      <c r="G41" s="95">
        <v>0</v>
      </c>
      <c r="I41" s="95">
        <v>0</v>
      </c>
      <c r="K41" s="95">
        <v>0</v>
      </c>
      <c r="L41" s="95">
        <f>E41+G41+I41+K41</f>
        <v>0</v>
      </c>
      <c r="M41" s="95">
        <v>0</v>
      </c>
      <c r="N41" s="120"/>
      <c r="O41" s="97">
        <v>0</v>
      </c>
      <c r="P41" s="139">
        <v>2</v>
      </c>
      <c r="Q41" s="99">
        <f>VLOOKUP(P41,[1]MCPoints!$A$6:$B$8,2,)</f>
        <v>2</v>
      </c>
      <c r="R41" s="131">
        <v>2</v>
      </c>
      <c r="S41" s="99">
        <f>VLOOKUP(R41,[1]MCPoints!$A$6:$B$8,2,)</f>
        <v>2</v>
      </c>
      <c r="T41" s="100">
        <f>Q41+S41</f>
        <v>4</v>
      </c>
      <c r="V41" s="101">
        <f>VLOOKUP(R41,[1]MCPoints!$D$6:$E$10,2,)</f>
        <v>8</v>
      </c>
      <c r="W41" s="132"/>
      <c r="X41" s="99">
        <v>0</v>
      </c>
      <c r="Y41" s="100"/>
      <c r="Z41" s="99">
        <v>0</v>
      </c>
      <c r="AA41" s="100"/>
      <c r="AB41" s="99">
        <v>0</v>
      </c>
      <c r="AC41" s="100">
        <f>X41+Z41+AB41</f>
        <v>0</v>
      </c>
      <c r="AD41" s="95"/>
      <c r="AE41" s="103"/>
      <c r="AF41" s="143">
        <f>L41+T41+AC41</f>
        <v>4</v>
      </c>
      <c r="AG41" s="137">
        <v>4</v>
      </c>
      <c r="AH41" s="137">
        <f>M41+O41+V41+AE41</f>
        <v>8</v>
      </c>
      <c r="AI41" s="138">
        <v>4</v>
      </c>
      <c r="AJ41" s="124">
        <v>0</v>
      </c>
      <c r="AK41" s="108">
        <v>0</v>
      </c>
      <c r="AL41" s="108"/>
      <c r="AM41" s="108">
        <v>0</v>
      </c>
      <c r="AN41" s="108"/>
      <c r="AO41" s="108">
        <v>0</v>
      </c>
      <c r="AP41" s="108"/>
      <c r="AQ41" s="108">
        <v>0</v>
      </c>
      <c r="AR41" s="108">
        <f>AK41+AM41+AO41+AQ41</f>
        <v>0</v>
      </c>
      <c r="AS41" s="108">
        <v>0</v>
      </c>
      <c r="AT41" s="97">
        <f>AK41+AM41+AO41+AQ41+AS41</f>
        <v>0</v>
      </c>
      <c r="AU41" s="125">
        <v>0</v>
      </c>
      <c r="AV41" s="97">
        <v>0</v>
      </c>
      <c r="AW41" s="118">
        <v>23</v>
      </c>
      <c r="AX41" s="95">
        <v>0</v>
      </c>
      <c r="AY41" s="127">
        <v>21</v>
      </c>
      <c r="AZ41" s="95">
        <v>0</v>
      </c>
      <c r="BA41" s="95">
        <f>AX41+AZ41</f>
        <v>0</v>
      </c>
      <c r="BB41" s="95"/>
      <c r="BC41" s="95">
        <v>0</v>
      </c>
      <c r="BD41" s="103">
        <f>BA41+BC41</f>
        <v>0</v>
      </c>
      <c r="BE41" s="132"/>
      <c r="BF41" s="95"/>
      <c r="BG41" s="100"/>
      <c r="BH41" s="95"/>
      <c r="BI41" s="100"/>
      <c r="BJ41" s="95"/>
      <c r="BK41" s="100"/>
      <c r="BL41" s="95"/>
      <c r="BM41" s="95"/>
      <c r="BN41" s="110"/>
      <c r="BO41" s="94">
        <f>AR41+BA41+BK41</f>
        <v>0</v>
      </c>
      <c r="BP41" s="95">
        <f>AS41+AV41+BC41+BM41</f>
        <v>0</v>
      </c>
      <c r="BQ41" s="95">
        <f>BO41+BP41</f>
        <v>0</v>
      </c>
      <c r="BR41" s="103"/>
      <c r="BS41" s="135"/>
    </row>
    <row r="42" spans="1:77" ht="30" customHeight="1" x14ac:dyDescent="0.35">
      <c r="A42" s="91" t="s">
        <v>88</v>
      </c>
      <c r="B42" s="92" t="str">
        <f>VLOOKUP(A42,'[1]Contacts&amp;Mem'!$A$3:$AB$111,2,)</f>
        <v>Ebanks</v>
      </c>
      <c r="C42" s="93" t="str">
        <f>VLOOKUP($A42,'[1]Contacts&amp;Mem'!$A$3:$AB$111,11,)</f>
        <v>MASTERS</v>
      </c>
      <c r="D42" s="94"/>
      <c r="E42" s="95"/>
      <c r="F42" s="95"/>
      <c r="G42" s="95"/>
      <c r="H42" s="95"/>
      <c r="I42" s="95"/>
      <c r="J42" s="95"/>
      <c r="K42" s="95"/>
      <c r="L42" s="95">
        <f>E42+G42+I42+K42</f>
        <v>0</v>
      </c>
      <c r="M42" s="95">
        <v>0</v>
      </c>
      <c r="N42" s="96"/>
      <c r="O42" s="97">
        <v>0</v>
      </c>
      <c r="P42" s="139">
        <v>2</v>
      </c>
      <c r="Q42" s="99">
        <f>VLOOKUP(P42,[1]MCPoints!$A$6:$B$8,2,)</f>
        <v>2</v>
      </c>
      <c r="R42" s="99">
        <v>2</v>
      </c>
      <c r="S42" s="99">
        <f>VLOOKUP(R42,[1]MCPoints!$A$6:$B$8,2,)</f>
        <v>2</v>
      </c>
      <c r="T42" s="100">
        <f>Q42+S42</f>
        <v>4</v>
      </c>
      <c r="U42" s="99">
        <v>2</v>
      </c>
      <c r="V42" s="101">
        <f>VLOOKUP(R42,[1]MCPoints!$D$6:$E$10,2,)</f>
        <v>8</v>
      </c>
      <c r="W42" s="102"/>
      <c r="X42" s="99">
        <v>0</v>
      </c>
      <c r="Y42" s="100"/>
      <c r="Z42" s="99">
        <v>0</v>
      </c>
      <c r="AA42" s="100"/>
      <c r="AB42" s="99">
        <v>0</v>
      </c>
      <c r="AC42" s="100">
        <f>X42+Z42+AB42</f>
        <v>0</v>
      </c>
      <c r="AD42" s="95"/>
      <c r="AE42" s="103"/>
      <c r="AF42" s="143">
        <f>L42+T42+AC42</f>
        <v>4</v>
      </c>
      <c r="AG42" s="137">
        <v>2</v>
      </c>
      <c r="AH42" s="137">
        <f>M42+O42+V42+AE42</f>
        <v>8</v>
      </c>
      <c r="AI42" s="138">
        <v>2</v>
      </c>
      <c r="AJ42" s="107"/>
      <c r="AK42" s="108"/>
      <c r="AL42" s="108"/>
      <c r="AM42" s="108"/>
      <c r="AN42" s="108"/>
      <c r="AO42" s="108"/>
      <c r="AP42" s="108"/>
      <c r="AQ42" s="108"/>
      <c r="AR42" s="108">
        <f>AK42+AM42+AO42+AQ42</f>
        <v>0</v>
      </c>
      <c r="AS42" s="108"/>
      <c r="AT42" s="97"/>
      <c r="AU42" s="109"/>
      <c r="AV42" s="97"/>
      <c r="AW42" s="94">
        <v>28</v>
      </c>
      <c r="AX42" s="95">
        <v>0</v>
      </c>
      <c r="AY42" s="127">
        <v>28</v>
      </c>
      <c r="AZ42" s="95">
        <v>0</v>
      </c>
      <c r="BA42" s="95">
        <f>AX42+AZ42</f>
        <v>0</v>
      </c>
      <c r="BB42" s="95"/>
      <c r="BC42" s="95">
        <v>0</v>
      </c>
      <c r="BD42" s="103">
        <f>BA42+BC42</f>
        <v>0</v>
      </c>
      <c r="BE42" s="102"/>
      <c r="BF42" s="95"/>
      <c r="BG42" s="100"/>
      <c r="BH42" s="95"/>
      <c r="BI42" s="100"/>
      <c r="BJ42" s="95"/>
      <c r="BK42" s="100"/>
      <c r="BL42" s="95"/>
      <c r="BM42" s="95"/>
      <c r="BN42" s="110"/>
      <c r="BO42" s="94">
        <f>AR42+BA42+BK42</f>
        <v>0</v>
      </c>
      <c r="BP42" s="95">
        <f>AS42+AV42+BC42+BM42</f>
        <v>0</v>
      </c>
      <c r="BQ42" s="95">
        <f>BO42+BP42</f>
        <v>0</v>
      </c>
      <c r="BR42" s="103"/>
      <c r="BS42" s="111"/>
      <c r="BT42" s="112"/>
    </row>
    <row r="43" spans="1:77" ht="30" customHeight="1" x14ac:dyDescent="0.35">
      <c r="A43" s="91" t="s">
        <v>89</v>
      </c>
      <c r="B43" s="92" t="str">
        <f>VLOOKUP(A43,'[1]Contacts&amp;Mem'!$A$3:$AB$111,2,)</f>
        <v>Anderson</v>
      </c>
      <c r="C43" s="93" t="str">
        <f>VLOOKUP($A43,'[1]Contacts&amp;Mem'!$A$3:$AB$111,11,)</f>
        <v>SUPER MASTERS</v>
      </c>
      <c r="D43" s="94">
        <v>3</v>
      </c>
      <c r="E43" s="95">
        <f>VLOOKUP(D43,[1]MCPoints!$A$6:$B$8,2,)</f>
        <v>1</v>
      </c>
      <c r="F43" s="95">
        <v>3</v>
      </c>
      <c r="G43" s="95">
        <f>VLOOKUP(F43,[1]MCPoints!$A$6:$B$8,2,)</f>
        <v>1</v>
      </c>
      <c r="H43" s="95"/>
      <c r="I43" s="95"/>
      <c r="J43" s="95"/>
      <c r="K43" s="95"/>
      <c r="L43" s="95">
        <f>E43+G43+I43+K43</f>
        <v>2</v>
      </c>
      <c r="M43" s="95">
        <v>0</v>
      </c>
      <c r="N43" s="96">
        <v>4</v>
      </c>
      <c r="O43" s="97">
        <f>VLOOKUP(N43,[1]MCPoints!$D$6:$E$10,2,)</f>
        <v>4</v>
      </c>
      <c r="P43" s="98"/>
      <c r="Q43" s="99">
        <v>0</v>
      </c>
      <c r="R43" s="99"/>
      <c r="S43" s="99">
        <v>0</v>
      </c>
      <c r="T43" s="100">
        <f>Q43+S43</f>
        <v>0</v>
      </c>
      <c r="U43" s="99"/>
      <c r="V43" s="101">
        <v>0</v>
      </c>
      <c r="W43" s="102">
        <v>4</v>
      </c>
      <c r="X43" s="99">
        <v>0</v>
      </c>
      <c r="Y43" s="100">
        <v>4</v>
      </c>
      <c r="Z43" s="99">
        <v>0</v>
      </c>
      <c r="AA43" s="100">
        <v>4</v>
      </c>
      <c r="AB43" s="99">
        <v>0</v>
      </c>
      <c r="AC43" s="100">
        <f>X43+Z43+AB43</f>
        <v>0</v>
      </c>
      <c r="AD43" s="95">
        <v>4</v>
      </c>
      <c r="AE43" s="103">
        <f>VLOOKUP(AD43,[1]MCPoints!$D$6:$E$10,2,)</f>
        <v>4</v>
      </c>
      <c r="AF43" s="114">
        <f>L43+T43+AC43</f>
        <v>2</v>
      </c>
      <c r="AG43" s="95">
        <v>5</v>
      </c>
      <c r="AH43" s="95">
        <f>M43+O43+V43+AE43</f>
        <v>8</v>
      </c>
      <c r="AI43" s="103">
        <v>4</v>
      </c>
      <c r="AJ43" s="107">
        <v>25</v>
      </c>
      <c r="AK43" s="108">
        <v>0</v>
      </c>
      <c r="AL43" s="108">
        <v>24</v>
      </c>
      <c r="AM43" s="108"/>
      <c r="AN43" s="108"/>
      <c r="AO43" s="108"/>
      <c r="AP43" s="108"/>
      <c r="AQ43" s="108"/>
      <c r="AR43" s="108">
        <f>AK43+AM43+AO43+AQ43</f>
        <v>0</v>
      </c>
      <c r="AS43" s="108"/>
      <c r="AT43" s="97">
        <f>AK43+AM43+AO43+AQ43+AS43</f>
        <v>0</v>
      </c>
      <c r="AU43" s="109">
        <v>27</v>
      </c>
      <c r="AV43" s="97">
        <v>0</v>
      </c>
      <c r="AW43" s="94"/>
      <c r="AX43" s="95">
        <v>0</v>
      </c>
      <c r="AY43" s="95"/>
      <c r="AZ43" s="95">
        <v>0</v>
      </c>
      <c r="BA43" s="95">
        <f>AX43+AZ43</f>
        <v>0</v>
      </c>
      <c r="BB43" s="95"/>
      <c r="BC43" s="95">
        <v>0</v>
      </c>
      <c r="BD43" s="103">
        <f>BA43+BC43</f>
        <v>0</v>
      </c>
      <c r="BE43" s="102">
        <v>27</v>
      </c>
      <c r="BF43" s="95"/>
      <c r="BG43" s="100">
        <v>25</v>
      </c>
      <c r="BH43" s="95"/>
      <c r="BI43" s="100"/>
      <c r="BJ43" s="95"/>
      <c r="BK43" s="100">
        <f>BF43+BH43+BJ43</f>
        <v>0</v>
      </c>
      <c r="BL43" s="95"/>
      <c r="BM43" s="95"/>
      <c r="BN43" s="110">
        <f>BK43+BM43</f>
        <v>0</v>
      </c>
      <c r="BO43" s="94">
        <f>AR43+BA43+BK43</f>
        <v>0</v>
      </c>
      <c r="BP43" s="95">
        <f>AS43+AV43+BC43+BM43</f>
        <v>0</v>
      </c>
      <c r="BQ43" s="95">
        <f>BO43+BP43</f>
        <v>0</v>
      </c>
      <c r="BR43" s="103"/>
      <c r="BS43" s="115"/>
      <c r="BT43" s="116"/>
      <c r="BU43" s="116"/>
      <c r="BV43" s="116"/>
      <c r="BW43" s="116"/>
      <c r="BX43" s="116"/>
      <c r="BY43" s="116"/>
    </row>
    <row r="44" spans="1:77" ht="30" customHeight="1" x14ac:dyDescent="0.35">
      <c r="A44" s="91" t="s">
        <v>90</v>
      </c>
      <c r="B44" s="92" t="str">
        <f>VLOOKUP(A44,'[1]Contacts&amp;Mem'!$A$3:$AB$111,2,)</f>
        <v>Theaker</v>
      </c>
      <c r="C44" s="93" t="str">
        <f>VLOOKUP($A44,'[1]Contacts&amp;Mem'!$A$3:$AB$111,11,)</f>
        <v>CAT 3</v>
      </c>
      <c r="D44" s="94"/>
      <c r="E44" s="95"/>
      <c r="F44" s="95"/>
      <c r="G44" s="95"/>
      <c r="H44" s="95"/>
      <c r="I44" s="95"/>
      <c r="J44" s="95"/>
      <c r="K44" s="95"/>
      <c r="L44" s="95">
        <f>E44+G44+I44+K44</f>
        <v>0</v>
      </c>
      <c r="M44" s="95">
        <v>0</v>
      </c>
      <c r="N44" s="96">
        <v>2</v>
      </c>
      <c r="O44" s="97">
        <f>VLOOKUP(N44,[1]MCPoints!$D$6:$E$10,2,)</f>
        <v>8</v>
      </c>
      <c r="P44" s="139"/>
      <c r="Q44" s="99">
        <v>0</v>
      </c>
      <c r="R44" s="99"/>
      <c r="S44" s="99">
        <v>0</v>
      </c>
      <c r="T44" s="100">
        <f>Q44+S44</f>
        <v>0</v>
      </c>
      <c r="U44" s="99"/>
      <c r="V44" s="101">
        <v>0</v>
      </c>
      <c r="W44" s="102"/>
      <c r="X44" s="99"/>
      <c r="Y44" s="100"/>
      <c r="Z44" s="99"/>
      <c r="AA44" s="100"/>
      <c r="AB44" s="99"/>
      <c r="AC44" s="100"/>
      <c r="AD44" s="95"/>
      <c r="AE44" s="103"/>
      <c r="AF44" s="114">
        <f>L44+T44+AC44</f>
        <v>0</v>
      </c>
      <c r="AG44" s="95"/>
      <c r="AH44" s="95">
        <f>M44+O44+V44+AE44</f>
        <v>8</v>
      </c>
      <c r="AI44" s="103">
        <v>5</v>
      </c>
      <c r="AJ44" s="107">
        <v>0</v>
      </c>
      <c r="AK44" s="108">
        <v>0</v>
      </c>
      <c r="AL44" s="108"/>
      <c r="AM44" s="108"/>
      <c r="AN44" s="108"/>
      <c r="AO44" s="108"/>
      <c r="AP44" s="108"/>
      <c r="AQ44" s="108"/>
      <c r="AR44" s="108">
        <f>AK44+AM44+AO44+AQ44</f>
        <v>0</v>
      </c>
      <c r="AS44" s="108"/>
      <c r="AT44" s="97">
        <f>AK44+AM44+AO44+AQ44+AS44</f>
        <v>0</v>
      </c>
      <c r="AU44" s="109">
        <v>10</v>
      </c>
      <c r="AV44" s="97">
        <v>0</v>
      </c>
      <c r="AW44" s="94"/>
      <c r="AX44" s="95">
        <v>0</v>
      </c>
      <c r="AY44" s="95"/>
      <c r="AZ44" s="95">
        <v>0</v>
      </c>
      <c r="BA44" s="95">
        <f>AX44+AZ44</f>
        <v>0</v>
      </c>
      <c r="BB44" s="95"/>
      <c r="BC44" s="95">
        <v>0</v>
      </c>
      <c r="BD44" s="103">
        <f>BA44+BC44</f>
        <v>0</v>
      </c>
      <c r="BE44" s="102"/>
      <c r="BF44" s="95"/>
      <c r="BG44" s="100"/>
      <c r="BH44" s="95"/>
      <c r="BI44" s="100"/>
      <c r="BJ44" s="95"/>
      <c r="BK44" s="100"/>
      <c r="BL44" s="95"/>
      <c r="BM44" s="95"/>
      <c r="BN44" s="110"/>
      <c r="BO44" s="94">
        <f>AR44+BA44+BK44</f>
        <v>0</v>
      </c>
      <c r="BP44" s="95">
        <f>AS44+AV44+BC44+BM44</f>
        <v>0</v>
      </c>
      <c r="BQ44" s="95">
        <f>BO44+BP44</f>
        <v>0</v>
      </c>
      <c r="BR44" s="103"/>
      <c r="BS44" s="111"/>
      <c r="BT44" s="129"/>
      <c r="BU44" s="129"/>
      <c r="BV44" s="129"/>
      <c r="BW44" s="116"/>
      <c r="BX44" s="116"/>
      <c r="BY44" s="116"/>
    </row>
    <row r="45" spans="1:77" ht="30" customHeight="1" x14ac:dyDescent="0.35">
      <c r="A45" s="91" t="s">
        <v>91</v>
      </c>
      <c r="B45" s="92" t="str">
        <f>VLOOKUP(A45,'[1]Contacts&amp;Mem'!$A$3:$AB$111,2,)</f>
        <v>Green</v>
      </c>
      <c r="C45" s="93" t="str">
        <f>VLOOKUP($A45,'[1]Contacts&amp;Mem'!$A$3:$AB$111,11,)</f>
        <v>CAT 4</v>
      </c>
      <c r="D45" s="94"/>
      <c r="E45" s="95"/>
      <c r="F45" s="95"/>
      <c r="G45" s="95"/>
      <c r="H45" s="95"/>
      <c r="I45" s="95"/>
      <c r="J45" s="95"/>
      <c r="K45" s="95"/>
      <c r="L45" s="95">
        <f>E45+G45+I45+K45</f>
        <v>0</v>
      </c>
      <c r="M45" s="95">
        <v>0</v>
      </c>
      <c r="N45" s="96"/>
      <c r="O45" s="97">
        <v>0</v>
      </c>
      <c r="P45" s="139">
        <v>1</v>
      </c>
      <c r="Q45" s="99">
        <f>VLOOKUP(P45,[1]MCPoints!$A$6:$B$8,2,)</f>
        <v>3</v>
      </c>
      <c r="R45" s="99">
        <v>3</v>
      </c>
      <c r="S45" s="99">
        <f>VLOOKUP(R45,[1]MCPoints!$A$6:$B$8,2,)</f>
        <v>1</v>
      </c>
      <c r="T45" s="100">
        <f>Q45+S45</f>
        <v>4</v>
      </c>
      <c r="U45" s="99">
        <v>3</v>
      </c>
      <c r="V45" s="101">
        <f>VLOOKUP(R45,[1]MCPoints!$D$6:$E$10,2,)</f>
        <v>6</v>
      </c>
      <c r="W45" s="146"/>
      <c r="X45" s="99">
        <v>0</v>
      </c>
      <c r="Y45" s="100"/>
      <c r="Z45" s="99">
        <v>0</v>
      </c>
      <c r="AA45" s="100"/>
      <c r="AB45" s="99">
        <v>0</v>
      </c>
      <c r="AC45" s="100">
        <f>X45+Z45+AB45</f>
        <v>0</v>
      </c>
      <c r="AD45" s="95"/>
      <c r="AE45" s="103"/>
      <c r="AF45" s="114">
        <f>L45+T45+AC45</f>
        <v>4</v>
      </c>
      <c r="AG45" s="95">
        <v>4</v>
      </c>
      <c r="AH45" s="95">
        <f>M45+O45+V45+AE45</f>
        <v>6</v>
      </c>
      <c r="AI45" s="103">
        <v>7</v>
      </c>
      <c r="AJ45" s="107"/>
      <c r="AK45" s="108"/>
      <c r="AL45" s="108"/>
      <c r="AM45" s="108"/>
      <c r="AN45" s="108"/>
      <c r="AO45" s="108"/>
      <c r="AP45" s="108"/>
      <c r="AQ45" s="108"/>
      <c r="AR45" s="108">
        <f>AK45+AM45+AO45+AQ45</f>
        <v>0</v>
      </c>
      <c r="AS45" s="108"/>
      <c r="AT45" s="97"/>
      <c r="AU45" s="109"/>
      <c r="AV45" s="97"/>
      <c r="AW45" s="94">
        <v>14</v>
      </c>
      <c r="AX45" s="95"/>
      <c r="AY45" s="127">
        <v>22</v>
      </c>
      <c r="AZ45" s="95">
        <v>0</v>
      </c>
      <c r="BA45" s="95">
        <f>AX45+AZ45</f>
        <v>0</v>
      </c>
      <c r="BB45" s="95"/>
      <c r="BC45" s="95">
        <v>0</v>
      </c>
      <c r="BD45" s="103">
        <f>BA45+BC45</f>
        <v>0</v>
      </c>
      <c r="BE45" s="146"/>
      <c r="BF45" s="95"/>
      <c r="BG45" s="100"/>
      <c r="BH45" s="95"/>
      <c r="BI45" s="100"/>
      <c r="BJ45" s="95"/>
      <c r="BK45" s="100"/>
      <c r="BL45" s="95"/>
      <c r="BM45" s="95"/>
      <c r="BN45" s="110"/>
      <c r="BO45" s="94">
        <f>AR45+BA45+BK45</f>
        <v>0</v>
      </c>
      <c r="BP45" s="95">
        <f>AS45+AV45+BC45+BM45</f>
        <v>0</v>
      </c>
      <c r="BQ45" s="95">
        <f>BO45+BP45</f>
        <v>0</v>
      </c>
      <c r="BR45" s="147"/>
      <c r="BS45" s="148"/>
      <c r="BT45" s="149"/>
      <c r="BU45" s="140"/>
      <c r="BV45" s="140"/>
      <c r="BW45" s="140"/>
      <c r="BX45" s="140"/>
      <c r="BY45" s="140"/>
    </row>
    <row r="46" spans="1:77" ht="20.25" customHeight="1" x14ac:dyDescent="0.35">
      <c r="A46" s="91" t="s">
        <v>92</v>
      </c>
      <c r="B46" s="92" t="str">
        <f>VLOOKUP(A46,'[1]Contacts&amp;Mem'!$A$3:$AB$111,2,)</f>
        <v>Gould</v>
      </c>
      <c r="C46" s="93" t="str">
        <f>VLOOKUP($A46,'[1]Contacts&amp;Mem'!$A$3:$AB$111,11,)</f>
        <v>JUNIORS</v>
      </c>
      <c r="D46" s="118"/>
      <c r="E46" s="95">
        <v>0</v>
      </c>
      <c r="F46" s="119"/>
      <c r="G46" s="95">
        <v>0</v>
      </c>
      <c r="H46" s="119"/>
      <c r="I46" s="95">
        <v>0</v>
      </c>
      <c r="J46" s="119"/>
      <c r="K46" s="95">
        <v>0</v>
      </c>
      <c r="L46" s="95">
        <f>E46+G46+I46+K46</f>
        <v>0</v>
      </c>
      <c r="M46" s="95">
        <v>0</v>
      </c>
      <c r="N46" s="120">
        <v>3</v>
      </c>
      <c r="O46" s="97">
        <f>VLOOKUP(N46,[1]MCPoints!$D$6:$E$10,2,)</f>
        <v>6</v>
      </c>
      <c r="P46" s="139"/>
      <c r="Q46" s="99">
        <v>0</v>
      </c>
      <c r="S46" s="99">
        <v>0</v>
      </c>
      <c r="T46" s="100">
        <f>Q46+S46</f>
        <v>0</v>
      </c>
      <c r="V46" s="101">
        <v>0</v>
      </c>
      <c r="W46" s="132"/>
      <c r="X46" s="99"/>
      <c r="Y46" s="100"/>
      <c r="Z46" s="99"/>
      <c r="AA46" s="100"/>
      <c r="AB46" s="99"/>
      <c r="AC46" s="100"/>
      <c r="AD46" s="95"/>
      <c r="AE46" s="103"/>
      <c r="AF46" s="114">
        <f>L46+T46+AC46</f>
        <v>0</v>
      </c>
      <c r="AG46" s="95"/>
      <c r="AH46" s="95">
        <f>M46+O46+V46+AE46</f>
        <v>6</v>
      </c>
      <c r="AI46" s="103">
        <v>3</v>
      </c>
      <c r="AJ46" s="124">
        <v>0</v>
      </c>
      <c r="AK46" s="108">
        <v>0</v>
      </c>
      <c r="AL46" s="108"/>
      <c r="AM46" s="108">
        <v>0</v>
      </c>
      <c r="AN46" s="108"/>
      <c r="AO46" s="108">
        <v>0</v>
      </c>
      <c r="AP46" s="108"/>
      <c r="AQ46" s="108">
        <v>0</v>
      </c>
      <c r="AR46" s="108">
        <f>AK46+AM46+AO46+AQ46</f>
        <v>0</v>
      </c>
      <c r="AS46" s="108">
        <v>0</v>
      </c>
      <c r="AT46" s="97"/>
      <c r="AU46" s="109">
        <v>36</v>
      </c>
      <c r="AV46" s="97">
        <v>0</v>
      </c>
      <c r="AW46" s="118"/>
      <c r="AX46" s="95">
        <v>0</v>
      </c>
      <c r="AZ46" s="95">
        <v>0</v>
      </c>
      <c r="BA46" s="95">
        <f>AX46+AZ46</f>
        <v>0</v>
      </c>
      <c r="BB46" s="95"/>
      <c r="BC46" s="95">
        <v>0</v>
      </c>
      <c r="BD46" s="103">
        <f>BA46+BC46</f>
        <v>0</v>
      </c>
      <c r="BE46" s="132"/>
      <c r="BF46" s="95"/>
      <c r="BG46" s="100"/>
      <c r="BH46" s="95"/>
      <c r="BI46" s="100"/>
      <c r="BJ46" s="95"/>
      <c r="BK46" s="100"/>
      <c r="BL46" s="95"/>
      <c r="BM46" s="95"/>
      <c r="BN46" s="110"/>
      <c r="BO46" s="94">
        <f>AR46+BA46+BK46</f>
        <v>0</v>
      </c>
      <c r="BP46" s="95">
        <f>AS46+AV46+BC46+BM46</f>
        <v>0</v>
      </c>
      <c r="BQ46" s="95">
        <f>BO46+BP46</f>
        <v>0</v>
      </c>
      <c r="BR46" s="103"/>
      <c r="BS46" s="135"/>
    </row>
    <row r="47" spans="1:77" ht="30" customHeight="1" x14ac:dyDescent="0.35">
      <c r="A47" s="91" t="s">
        <v>93</v>
      </c>
      <c r="B47" s="92" t="str">
        <f>VLOOKUP(A47,'[1]Contacts&amp;Mem'!$A$3:$AB$111,2,)</f>
        <v>Hamilton</v>
      </c>
      <c r="C47" s="93" t="str">
        <f>VLOOKUP($A47,'[1]Contacts&amp;Mem'!$A$3:$AB$111,11,)</f>
        <v>SUPER MASTERS</v>
      </c>
      <c r="D47" s="118"/>
      <c r="E47" s="95">
        <v>0</v>
      </c>
      <c r="F47" s="119"/>
      <c r="G47" s="95">
        <v>0</v>
      </c>
      <c r="H47" s="119"/>
      <c r="I47" s="95">
        <v>0</v>
      </c>
      <c r="J47" s="119"/>
      <c r="K47" s="95">
        <v>0</v>
      </c>
      <c r="L47" s="95">
        <f>E47+G47+I47+K47</f>
        <v>0</v>
      </c>
      <c r="M47" s="95">
        <v>0</v>
      </c>
      <c r="N47" s="120">
        <v>3</v>
      </c>
      <c r="O47" s="97">
        <f>VLOOKUP(N47,[1]MCPoints!$D$6:$E$10,2,)</f>
        <v>6</v>
      </c>
      <c r="P47" s="98"/>
      <c r="Q47" s="99">
        <v>0</v>
      </c>
      <c r="S47" s="99">
        <v>0</v>
      </c>
      <c r="T47" s="100">
        <f>Q47+S47</f>
        <v>0</v>
      </c>
      <c r="V47" s="101">
        <v>0</v>
      </c>
      <c r="W47" s="132"/>
      <c r="X47" s="99"/>
      <c r="Y47" s="100"/>
      <c r="Z47" s="99"/>
      <c r="AA47" s="100"/>
      <c r="AB47" s="99"/>
      <c r="AC47" s="100"/>
      <c r="AD47" s="95"/>
      <c r="AE47" s="103"/>
      <c r="AF47" s="114">
        <f>L47+T47+AC47</f>
        <v>0</v>
      </c>
      <c r="AG47" s="95"/>
      <c r="AH47" s="95">
        <f>M47+O47+V47+AE47</f>
        <v>6</v>
      </c>
      <c r="AI47" s="103">
        <v>6</v>
      </c>
      <c r="AJ47" s="124">
        <v>0</v>
      </c>
      <c r="AK47" s="108">
        <v>0</v>
      </c>
      <c r="AL47" s="108"/>
      <c r="AM47" s="108">
        <v>0</v>
      </c>
      <c r="AN47" s="108"/>
      <c r="AO47" s="108">
        <v>0</v>
      </c>
      <c r="AP47" s="108"/>
      <c r="AQ47" s="108">
        <v>0</v>
      </c>
      <c r="AR47" s="108">
        <f>AK47+AM47+AO47+AQ47</f>
        <v>0</v>
      </c>
      <c r="AS47" s="108">
        <v>0</v>
      </c>
      <c r="AT47" s="97"/>
      <c r="AU47" s="109">
        <v>25</v>
      </c>
      <c r="AV47" s="97">
        <v>0</v>
      </c>
      <c r="AW47" s="118"/>
      <c r="AX47" s="95">
        <v>0</v>
      </c>
      <c r="AZ47" s="95">
        <v>0</v>
      </c>
      <c r="BA47" s="95">
        <f>AX47+AZ47</f>
        <v>0</v>
      </c>
      <c r="BB47" s="95"/>
      <c r="BC47" s="95">
        <v>0</v>
      </c>
      <c r="BD47" s="103">
        <f>BA47+BC47</f>
        <v>0</v>
      </c>
      <c r="BE47" s="132"/>
      <c r="BF47" s="95"/>
      <c r="BG47" s="100"/>
      <c r="BH47" s="95"/>
      <c r="BI47" s="100"/>
      <c r="BJ47" s="95"/>
      <c r="BK47" s="100"/>
      <c r="BL47" s="95"/>
      <c r="BM47" s="95"/>
      <c r="BN47" s="110"/>
      <c r="BO47" s="94">
        <f>AR47+BA47+BK47</f>
        <v>0</v>
      </c>
      <c r="BP47" s="95">
        <f>AS47+AV47+BC47+BM47</f>
        <v>0</v>
      </c>
      <c r="BQ47" s="95">
        <f>BO47+BP47</f>
        <v>0</v>
      </c>
      <c r="BR47" s="103"/>
      <c r="BS47" s="111"/>
    </row>
    <row r="48" spans="1:77" ht="30" customHeight="1" x14ac:dyDescent="0.35">
      <c r="A48" s="91" t="s">
        <v>94</v>
      </c>
      <c r="B48" s="92" t="str">
        <f>VLOOKUP(A48,'[1]Contacts&amp;Mem'!$A$3:$AB$111,2,)</f>
        <v>Thompson</v>
      </c>
      <c r="C48" s="93" t="str">
        <f>VLOOKUP($A48,'[1]Contacts&amp;Mem'!$A$3:$AB$111,11,)</f>
        <v>SUPER MASTERS</v>
      </c>
      <c r="D48" s="118"/>
      <c r="E48" s="95">
        <v>0</v>
      </c>
      <c r="G48" s="95">
        <v>0</v>
      </c>
      <c r="I48" s="95">
        <v>0</v>
      </c>
      <c r="K48" s="95">
        <v>0</v>
      </c>
      <c r="L48" s="95">
        <f>E48+G48+I48+K48</f>
        <v>0</v>
      </c>
      <c r="M48" s="95">
        <v>0</v>
      </c>
      <c r="N48" s="120">
        <v>0</v>
      </c>
      <c r="O48" s="97">
        <v>0</v>
      </c>
      <c r="P48" s="139">
        <v>5</v>
      </c>
      <c r="Q48" s="99">
        <v>0</v>
      </c>
      <c r="R48" s="121">
        <v>5</v>
      </c>
      <c r="S48" s="99">
        <v>0</v>
      </c>
      <c r="T48" s="100">
        <f>Q48+S48</f>
        <v>0</v>
      </c>
      <c r="U48" s="121"/>
      <c r="V48" s="101">
        <f>VLOOKUP(R48,[1]MCPoints!$D$6:$E$10,2,)</f>
        <v>2</v>
      </c>
      <c r="W48" s="122"/>
      <c r="X48" s="99">
        <v>0</v>
      </c>
      <c r="Y48" s="100"/>
      <c r="Z48" s="99">
        <v>0</v>
      </c>
      <c r="AA48" s="100"/>
      <c r="AB48" s="99">
        <v>0</v>
      </c>
      <c r="AC48" s="100">
        <f>X48+Z48+AB48</f>
        <v>0</v>
      </c>
      <c r="AD48" s="95"/>
      <c r="AE48" s="103"/>
      <c r="AF48" s="143">
        <f>L48+T48+AC48</f>
        <v>0</v>
      </c>
      <c r="AG48" s="137">
        <v>6</v>
      </c>
      <c r="AH48" s="137">
        <f>M48+O48+V48+AE48</f>
        <v>2</v>
      </c>
      <c r="AI48" s="138">
        <v>7</v>
      </c>
      <c r="AJ48" s="124">
        <v>0</v>
      </c>
      <c r="AK48" s="108">
        <v>0</v>
      </c>
      <c r="AL48" s="108"/>
      <c r="AM48" s="108">
        <v>0</v>
      </c>
      <c r="AN48" s="108"/>
      <c r="AO48" s="108">
        <v>0</v>
      </c>
      <c r="AP48" s="108"/>
      <c r="AQ48" s="108">
        <v>0</v>
      </c>
      <c r="AR48" s="108">
        <f>AK48+AM48+AO48+AQ48</f>
        <v>0</v>
      </c>
      <c r="AS48" s="108">
        <v>0</v>
      </c>
      <c r="AT48" s="97"/>
      <c r="AU48" s="125">
        <v>0</v>
      </c>
      <c r="AV48" s="97">
        <v>0</v>
      </c>
      <c r="AW48" s="126">
        <v>30</v>
      </c>
      <c r="AX48" s="95">
        <v>0</v>
      </c>
      <c r="AY48" s="127">
        <v>30</v>
      </c>
      <c r="AZ48" s="95">
        <v>0</v>
      </c>
      <c r="BA48" s="95">
        <f>AX48+AZ48</f>
        <v>0</v>
      </c>
      <c r="BB48" s="95"/>
      <c r="BC48" s="95">
        <v>0</v>
      </c>
      <c r="BD48" s="103">
        <f>BA48+BC48</f>
        <v>0</v>
      </c>
      <c r="BE48" s="122"/>
      <c r="BF48" s="95"/>
      <c r="BG48" s="100"/>
      <c r="BH48" s="95"/>
      <c r="BI48" s="100"/>
      <c r="BJ48" s="95"/>
      <c r="BK48" s="100"/>
      <c r="BL48" s="95"/>
      <c r="BM48" s="95"/>
      <c r="BN48" s="110"/>
      <c r="BO48" s="94">
        <f>AR48+BA48+BK48</f>
        <v>0</v>
      </c>
      <c r="BP48" s="95">
        <f>AS48+AV48+BC48+BM48</f>
        <v>0</v>
      </c>
      <c r="BQ48" s="95">
        <f>BO48+BP48</f>
        <v>0</v>
      </c>
      <c r="BR48" s="103"/>
      <c r="BS48" s="135"/>
    </row>
    <row r="49" spans="1:77" ht="30" customHeight="1" x14ac:dyDescent="0.35">
      <c r="A49" s="91" t="s">
        <v>95</v>
      </c>
      <c r="B49" s="92" t="str">
        <f>VLOOKUP(A49,'[1]Contacts&amp;Mem'!$A$3:$AB$111,2,)</f>
        <v>Kennedy</v>
      </c>
      <c r="C49" s="93" t="str">
        <f>VLOOKUP($A49,'[1]Contacts&amp;Mem'!$A$3:$AB$111,11,)</f>
        <v>CAT 1</v>
      </c>
      <c r="D49" s="118"/>
      <c r="E49" s="95">
        <v>0</v>
      </c>
      <c r="F49" s="119"/>
      <c r="G49" s="95">
        <v>0</v>
      </c>
      <c r="H49" s="119"/>
      <c r="I49" s="95">
        <v>0</v>
      </c>
      <c r="J49" s="119"/>
      <c r="K49" s="95">
        <v>0</v>
      </c>
      <c r="L49" s="95">
        <f>E49+G49+I49+K49</f>
        <v>0</v>
      </c>
      <c r="M49" s="95">
        <v>0</v>
      </c>
      <c r="N49" s="120">
        <v>5</v>
      </c>
      <c r="O49" s="97">
        <f>VLOOKUP(N49,[1]MCPoints!$D$6:$E$10,2,)</f>
        <v>2</v>
      </c>
      <c r="P49" s="139"/>
      <c r="Q49" s="99">
        <v>0</v>
      </c>
      <c r="S49" s="99">
        <v>0</v>
      </c>
      <c r="T49" s="100">
        <f>Q49+S49</f>
        <v>0</v>
      </c>
      <c r="V49" s="101">
        <v>0</v>
      </c>
      <c r="W49" s="132"/>
      <c r="X49" s="99"/>
      <c r="Y49" s="100"/>
      <c r="Z49" s="99"/>
      <c r="AA49" s="100"/>
      <c r="AB49" s="99"/>
      <c r="AC49" s="100">
        <f>X49+Z49+AB49</f>
        <v>0</v>
      </c>
      <c r="AE49" s="103"/>
      <c r="AF49" s="114">
        <f>L49+T49+AC49</f>
        <v>0</v>
      </c>
      <c r="AG49" s="95">
        <v>9</v>
      </c>
      <c r="AH49" s="95">
        <f>M49+O49+V49+AE49</f>
        <v>2</v>
      </c>
      <c r="AI49" s="103">
        <v>9</v>
      </c>
      <c r="AJ49" s="124">
        <v>0</v>
      </c>
      <c r="AK49" s="108">
        <v>0</v>
      </c>
      <c r="AL49" s="108"/>
      <c r="AM49" s="108">
        <v>0</v>
      </c>
      <c r="AN49" s="108"/>
      <c r="AO49" s="108">
        <v>0</v>
      </c>
      <c r="AP49" s="108"/>
      <c r="AQ49" s="108">
        <v>0</v>
      </c>
      <c r="AR49" s="108">
        <f>AK49+AM49+AO49+AQ49</f>
        <v>0</v>
      </c>
      <c r="AS49" s="108">
        <v>0</v>
      </c>
      <c r="AT49" s="97"/>
      <c r="AU49" s="125">
        <v>8</v>
      </c>
      <c r="AV49" s="97">
        <v>0</v>
      </c>
      <c r="AW49" s="118"/>
      <c r="AX49" s="95">
        <v>0</v>
      </c>
      <c r="AZ49" s="95">
        <v>0</v>
      </c>
      <c r="BA49" s="95">
        <f>AX49+AZ49</f>
        <v>0</v>
      </c>
      <c r="BB49" s="95"/>
      <c r="BC49" s="95">
        <v>0</v>
      </c>
      <c r="BD49" s="103">
        <f>BA49+BC49</f>
        <v>0</v>
      </c>
      <c r="BE49" s="132"/>
      <c r="BF49" s="95"/>
      <c r="BG49" s="134"/>
      <c r="BH49" s="95"/>
      <c r="BI49" s="134"/>
      <c r="BJ49" s="95"/>
      <c r="BK49" s="100"/>
      <c r="BM49" s="95"/>
      <c r="BN49" s="110"/>
      <c r="BO49" s="94">
        <f>AR49+BA49+BK49</f>
        <v>0</v>
      </c>
      <c r="BP49" s="95">
        <f>AS49+AV49+BC49+BM49</f>
        <v>0</v>
      </c>
      <c r="BQ49" s="95">
        <f>BO49+BP49</f>
        <v>0</v>
      </c>
      <c r="BR49" s="103"/>
      <c r="BS49" s="135"/>
      <c r="BW49" s="116"/>
    </row>
    <row r="50" spans="1:77" ht="30" customHeight="1" x14ac:dyDescent="0.35">
      <c r="A50" s="91" t="s">
        <v>96</v>
      </c>
      <c r="B50" s="92" t="str">
        <f>VLOOKUP(A50,'[1]Contacts&amp;Mem'!$A$3:$AB$111,2,)</f>
        <v>Thomas</v>
      </c>
      <c r="C50" s="93" t="str">
        <f>VLOOKUP($A50,'[1]Contacts&amp;Mem'!$A$3:$AB$111,11,)</f>
        <v>WOMEN</v>
      </c>
      <c r="D50" s="118"/>
      <c r="E50" s="95">
        <v>0</v>
      </c>
      <c r="F50" s="119"/>
      <c r="G50" s="95">
        <v>0</v>
      </c>
      <c r="H50" s="119"/>
      <c r="I50" s="95">
        <v>0</v>
      </c>
      <c r="J50" s="119"/>
      <c r="K50" s="95">
        <v>0</v>
      </c>
      <c r="L50" s="95">
        <f>E50+G50+I50+K50</f>
        <v>0</v>
      </c>
      <c r="M50" s="95">
        <v>0</v>
      </c>
      <c r="N50" s="120">
        <v>5</v>
      </c>
      <c r="O50" s="97">
        <f>VLOOKUP(N50,[1]MCPoints!$D$6:$E$10,2,)</f>
        <v>2</v>
      </c>
      <c r="P50" s="139"/>
      <c r="Q50" s="99">
        <v>0</v>
      </c>
      <c r="R50" s="121"/>
      <c r="S50" s="99">
        <v>0</v>
      </c>
      <c r="T50" s="100">
        <f>Q50+S50</f>
        <v>0</v>
      </c>
      <c r="U50" s="121"/>
      <c r="V50" s="101">
        <v>0</v>
      </c>
      <c r="W50" s="122"/>
      <c r="X50" s="99"/>
      <c r="Y50" s="100"/>
      <c r="Z50" s="99"/>
      <c r="AA50" s="100"/>
      <c r="AB50" s="99"/>
      <c r="AC50" s="100"/>
      <c r="AD50" s="95"/>
      <c r="AE50" s="103"/>
      <c r="AF50" s="114">
        <f>L50+T50+AC50</f>
        <v>0</v>
      </c>
      <c r="AG50" s="95"/>
      <c r="AH50" s="95">
        <f>M50+O50+V50+AE50</f>
        <v>2</v>
      </c>
      <c r="AI50" s="103">
        <v>5</v>
      </c>
      <c r="AJ50" s="124">
        <v>0</v>
      </c>
      <c r="AK50" s="108">
        <v>0</v>
      </c>
      <c r="AL50" s="108"/>
      <c r="AM50" s="108">
        <v>0</v>
      </c>
      <c r="AN50" s="108"/>
      <c r="AO50" s="108">
        <v>0</v>
      </c>
      <c r="AP50" s="108"/>
      <c r="AQ50" s="108">
        <v>0</v>
      </c>
      <c r="AR50" s="108">
        <f>AK50+AM50+AO50+AQ50</f>
        <v>0</v>
      </c>
      <c r="AS50" s="108">
        <v>0</v>
      </c>
      <c r="AT50" s="97">
        <v>0</v>
      </c>
      <c r="AU50" s="109">
        <v>35</v>
      </c>
      <c r="AV50" s="97">
        <v>0</v>
      </c>
      <c r="AW50" s="126"/>
      <c r="AX50" s="95">
        <v>0</v>
      </c>
      <c r="AZ50" s="95">
        <v>0</v>
      </c>
      <c r="BA50" s="95">
        <f>AX50+AZ50</f>
        <v>0</v>
      </c>
      <c r="BB50" s="95"/>
      <c r="BC50" s="95">
        <v>0</v>
      </c>
      <c r="BD50" s="103">
        <f>BA50+BC50</f>
        <v>0</v>
      </c>
      <c r="BE50" s="122"/>
      <c r="BF50" s="95"/>
      <c r="BG50" s="100"/>
      <c r="BH50" s="95"/>
      <c r="BI50" s="100"/>
      <c r="BJ50" s="95"/>
      <c r="BK50" s="100"/>
      <c r="BL50" s="95"/>
      <c r="BM50" s="95"/>
      <c r="BN50" s="110"/>
      <c r="BO50" s="94">
        <f>AR50+BA50+BK50</f>
        <v>0</v>
      </c>
      <c r="BP50" s="95">
        <f>AS50+AV50+BC50+BM50</f>
        <v>0</v>
      </c>
      <c r="BQ50" s="95">
        <f>BO50+BP50</f>
        <v>0</v>
      </c>
      <c r="BR50" s="103"/>
      <c r="BS50" s="135"/>
      <c r="BW50" s="116"/>
    </row>
    <row r="51" spans="1:77" ht="36.75" customHeight="1" x14ac:dyDescent="0.35">
      <c r="A51" s="150" t="s">
        <v>97</v>
      </c>
      <c r="B51" s="92" t="str">
        <f>VLOOKUP(A51,'[1]Contacts&amp;Mem'!$A$3:$AB$111,2,)</f>
        <v>Teixera</v>
      </c>
      <c r="C51" s="151"/>
      <c r="D51" s="118"/>
      <c r="E51" s="95"/>
      <c r="G51" s="95"/>
      <c r="I51" s="95"/>
      <c r="K51" s="95"/>
      <c r="L51" s="95">
        <f>E51+G51+I51+K51</f>
        <v>0</v>
      </c>
      <c r="M51" s="95">
        <v>0</v>
      </c>
      <c r="N51" s="120"/>
      <c r="O51" s="97">
        <v>0</v>
      </c>
      <c r="P51" s="139"/>
      <c r="R51" s="121"/>
      <c r="T51" s="134">
        <f>Q51+S51</f>
        <v>0</v>
      </c>
      <c r="U51" s="121"/>
      <c r="V51" s="153">
        <v>0</v>
      </c>
      <c r="W51" s="122"/>
      <c r="Y51" s="134"/>
      <c r="AA51" s="134"/>
      <c r="AB51" s="154"/>
      <c r="AC51" s="134"/>
      <c r="AE51" s="155"/>
      <c r="AF51" s="114">
        <f>L51+T51+AC51</f>
        <v>0</v>
      </c>
      <c r="AG51" s="95"/>
      <c r="AH51" s="95">
        <f>M51+O51+V51+AE51</f>
        <v>0</v>
      </c>
      <c r="AI51" s="103"/>
      <c r="AJ51" s="124"/>
      <c r="AK51" s="108"/>
      <c r="AL51" s="108"/>
      <c r="AM51" s="108"/>
      <c r="AN51" s="108"/>
      <c r="AO51" s="108"/>
      <c r="AP51" s="108"/>
      <c r="AQ51" s="108"/>
      <c r="AR51" s="108"/>
      <c r="AS51" s="108"/>
      <c r="AT51" s="97"/>
      <c r="AV51" s="97"/>
      <c r="AW51" s="126"/>
      <c r="BD51" s="144"/>
      <c r="BE51" s="122">
        <v>14</v>
      </c>
      <c r="BG51" s="134">
        <v>16</v>
      </c>
      <c r="BI51" s="134">
        <v>13</v>
      </c>
      <c r="BJ51" s="154"/>
      <c r="BK51" s="134"/>
      <c r="BL51" s="127">
        <v>5</v>
      </c>
      <c r="BM51" s="134"/>
      <c r="BN51" s="155"/>
      <c r="BO51" s="94">
        <f>AR51+BA51+BK51</f>
        <v>0</v>
      </c>
      <c r="BP51" s="95">
        <f>AS51+AV51+BC51+BM51</f>
        <v>0</v>
      </c>
      <c r="BQ51" s="95">
        <f>BO51+BP51</f>
        <v>0</v>
      </c>
      <c r="BR51" s="103"/>
      <c r="BS51" s="135"/>
    </row>
    <row r="52" spans="1:77" ht="20.25" customHeight="1" x14ac:dyDescent="0.35">
      <c r="A52" s="91" t="s">
        <v>98</v>
      </c>
      <c r="B52" s="92" t="str">
        <f>VLOOKUP(A52,'[1]Contacts&amp;Mem'!$A$3:$AB$111,2,)</f>
        <v>Jackson</v>
      </c>
      <c r="C52" s="93" t="str">
        <f>VLOOKUP($A52,'[1]Contacts&amp;Mem'!$A$3:$AB$111,11,)</f>
        <v>CAT 2</v>
      </c>
      <c r="D52" s="118"/>
      <c r="E52" s="95"/>
      <c r="G52" s="95"/>
      <c r="I52" s="95"/>
      <c r="K52" s="95"/>
      <c r="L52" s="95">
        <f>E52+G52+I52+K52</f>
        <v>0</v>
      </c>
      <c r="M52" s="95">
        <v>0</v>
      </c>
      <c r="N52" s="120"/>
      <c r="O52" s="97">
        <v>0</v>
      </c>
      <c r="P52" s="98"/>
      <c r="Q52" s="99">
        <v>0</v>
      </c>
      <c r="S52" s="99">
        <v>0</v>
      </c>
      <c r="T52" s="100">
        <f>Q52+S52</f>
        <v>0</v>
      </c>
      <c r="V52" s="101">
        <v>0</v>
      </c>
      <c r="W52" s="132"/>
      <c r="X52" s="99"/>
      <c r="Y52" s="100"/>
      <c r="Z52" s="99"/>
      <c r="AA52" s="100"/>
      <c r="AB52" s="99"/>
      <c r="AC52" s="100">
        <f>X52+Z52+AB52</f>
        <v>0</v>
      </c>
      <c r="AD52" s="95"/>
      <c r="AE52" s="103"/>
      <c r="AF52" s="143">
        <f>L52+T52+AC52</f>
        <v>0</v>
      </c>
      <c r="AG52" s="137"/>
      <c r="AH52" s="137">
        <f>M52+O52+V52+AE52</f>
        <v>0</v>
      </c>
      <c r="AI52" s="138"/>
      <c r="AJ52" s="124">
        <v>0</v>
      </c>
      <c r="AK52" s="108">
        <v>0</v>
      </c>
      <c r="AL52" s="108"/>
      <c r="AM52" s="108"/>
      <c r="AN52" s="108"/>
      <c r="AO52" s="108"/>
      <c r="AP52" s="108"/>
      <c r="AQ52" s="108"/>
      <c r="AR52" s="108">
        <f>AK52+AM52+AO52+AQ52</f>
        <v>0</v>
      </c>
      <c r="AS52" s="108"/>
      <c r="AT52" s="97">
        <f>AK52+AM52+AO52+AQ52+AS52</f>
        <v>0</v>
      </c>
      <c r="AU52" s="125">
        <v>0</v>
      </c>
      <c r="AV52" s="97">
        <v>0</v>
      </c>
      <c r="AW52" s="118"/>
      <c r="AX52" s="95">
        <v>0</v>
      </c>
      <c r="AY52" s="95"/>
      <c r="AZ52" s="95">
        <v>0</v>
      </c>
      <c r="BA52" s="95">
        <f>AX52+AZ52</f>
        <v>0</v>
      </c>
      <c r="BB52" s="95"/>
      <c r="BC52" s="95">
        <v>0</v>
      </c>
      <c r="BD52" s="103">
        <f>BA52+BC52</f>
        <v>0</v>
      </c>
      <c r="BE52" s="132"/>
      <c r="BF52" s="95"/>
      <c r="BG52" s="100"/>
      <c r="BH52" s="95"/>
      <c r="BI52" s="100"/>
      <c r="BJ52" s="95"/>
      <c r="BK52" s="100"/>
      <c r="BL52" s="95"/>
      <c r="BM52" s="95"/>
      <c r="BN52" s="110"/>
      <c r="BO52" s="94">
        <f>AR52+BA52+BK52</f>
        <v>0</v>
      </c>
      <c r="BP52" s="95">
        <f>AS52+AV52+BC52+BM52</f>
        <v>0</v>
      </c>
      <c r="BQ52" s="95">
        <f>BO52+BP52</f>
        <v>0</v>
      </c>
      <c r="BR52" s="103"/>
      <c r="BS52" s="111"/>
      <c r="BT52" s="129"/>
      <c r="BU52" s="129"/>
      <c r="BV52" s="129"/>
      <c r="BW52" s="116"/>
      <c r="BX52" s="116"/>
      <c r="BY52" s="116"/>
    </row>
    <row r="53" spans="1:77" ht="20.25" customHeight="1" x14ac:dyDescent="0.35">
      <c r="A53" s="91" t="s">
        <v>99</v>
      </c>
      <c r="B53" s="92" t="str">
        <f>VLOOKUP(A53,'[1]Contacts&amp;Mem'!$A$3:$AB$111,2,)</f>
        <v>Goff</v>
      </c>
      <c r="C53" s="93" t="str">
        <f>VLOOKUP($A53,'[1]Contacts&amp;Mem'!$A$3:$AB$111,11,)</f>
        <v>CAT 2</v>
      </c>
      <c r="D53" s="94">
        <v>5</v>
      </c>
      <c r="E53" s="95"/>
      <c r="F53" s="95">
        <v>5</v>
      </c>
      <c r="G53" s="95"/>
      <c r="H53" s="95">
        <v>5</v>
      </c>
      <c r="I53" s="95"/>
      <c r="J53" s="95">
        <v>6</v>
      </c>
      <c r="K53" s="95"/>
      <c r="L53" s="95">
        <f>E53+G53+I53+K53</f>
        <v>0</v>
      </c>
      <c r="M53" s="95">
        <v>0</v>
      </c>
      <c r="N53" s="96">
        <v>0</v>
      </c>
      <c r="O53" s="97">
        <v>0</v>
      </c>
      <c r="P53" s="98"/>
      <c r="Q53" s="99">
        <v>0</v>
      </c>
      <c r="R53" s="99"/>
      <c r="S53" s="99">
        <v>0</v>
      </c>
      <c r="T53" s="100">
        <f>Q53+S53</f>
        <v>0</v>
      </c>
      <c r="U53" s="99"/>
      <c r="V53" s="101">
        <v>0</v>
      </c>
      <c r="W53" s="102"/>
      <c r="X53" s="99"/>
      <c r="Y53" s="100"/>
      <c r="Z53" s="99"/>
      <c r="AA53" s="100"/>
      <c r="AB53" s="99"/>
      <c r="AC53" s="100"/>
      <c r="AD53" s="95"/>
      <c r="AE53" s="103"/>
      <c r="AF53" s="114">
        <f>L53+T53+AC53</f>
        <v>0</v>
      </c>
      <c r="AG53" s="95"/>
      <c r="AH53" s="95">
        <f>M53+O53+V53+AE53</f>
        <v>0</v>
      </c>
      <c r="AI53" s="103"/>
      <c r="AJ53" s="107">
        <v>16</v>
      </c>
      <c r="AK53" s="108">
        <v>0</v>
      </c>
      <c r="AL53" s="108">
        <v>17</v>
      </c>
      <c r="AM53" s="108"/>
      <c r="AN53" s="108">
        <v>16</v>
      </c>
      <c r="AO53" s="108"/>
      <c r="AP53" s="108">
        <v>19</v>
      </c>
      <c r="AQ53" s="108"/>
      <c r="AR53" s="108">
        <f>AK53+AM53+AO53+AQ53</f>
        <v>0</v>
      </c>
      <c r="AS53" s="108"/>
      <c r="AT53" s="97">
        <f>AK53+AM53+AO53+AQ53+AS53</f>
        <v>0</v>
      </c>
      <c r="AU53" s="109"/>
      <c r="AV53" s="97">
        <v>0</v>
      </c>
      <c r="AW53" s="94"/>
      <c r="AX53" s="95">
        <v>0</v>
      </c>
      <c r="AY53" s="95"/>
      <c r="AZ53" s="95">
        <v>0</v>
      </c>
      <c r="BA53" s="95">
        <f>AX53+AZ53</f>
        <v>0</v>
      </c>
      <c r="BB53" s="95"/>
      <c r="BC53" s="95">
        <v>0</v>
      </c>
      <c r="BD53" s="103">
        <f>BA53+BC53</f>
        <v>0</v>
      </c>
      <c r="BE53" s="102"/>
      <c r="BF53" s="95"/>
      <c r="BG53" s="100"/>
      <c r="BH53" s="95"/>
      <c r="BI53" s="100"/>
      <c r="BJ53" s="95"/>
      <c r="BK53" s="100"/>
      <c r="BL53" s="95"/>
      <c r="BM53" s="95"/>
      <c r="BN53" s="110"/>
      <c r="BO53" s="94">
        <f>AR53+BA53+BK53</f>
        <v>0</v>
      </c>
      <c r="BP53" s="95">
        <f>AS53+AV53+BC53+BM53</f>
        <v>0</v>
      </c>
      <c r="BQ53" s="95">
        <f>BO53+BP53</f>
        <v>0</v>
      </c>
      <c r="BR53" s="103"/>
      <c r="BS53" s="111"/>
      <c r="BT53" s="112"/>
    </row>
    <row r="54" spans="1:77" ht="21" customHeight="1" x14ac:dyDescent="0.35">
      <c r="A54" s="91" t="s">
        <v>100</v>
      </c>
      <c r="B54" s="92" t="str">
        <f>VLOOKUP(A54,'[1]Contacts&amp;Mem'!$A$3:$AB$111,2,)</f>
        <v>Melen</v>
      </c>
      <c r="C54" s="93" t="str">
        <f>VLOOKUP($A54,'[1]Contacts&amp;Mem'!$A$3:$AB$111,11,)</f>
        <v>CAT 4</v>
      </c>
      <c r="D54" s="94"/>
      <c r="E54" s="95"/>
      <c r="F54" s="95"/>
      <c r="G54" s="95"/>
      <c r="H54" s="95"/>
      <c r="I54" s="95"/>
      <c r="J54" s="95"/>
      <c r="K54" s="95"/>
      <c r="L54" s="95"/>
      <c r="M54" s="95"/>
      <c r="N54" s="96"/>
      <c r="O54" s="97">
        <v>0</v>
      </c>
      <c r="P54" s="139"/>
      <c r="Q54" s="99"/>
      <c r="R54" s="99"/>
      <c r="S54" s="99"/>
      <c r="T54" s="100">
        <f>Q54+S54</f>
        <v>0</v>
      </c>
      <c r="U54" s="99"/>
      <c r="V54" s="101">
        <v>0</v>
      </c>
      <c r="W54" s="102"/>
      <c r="X54" s="99"/>
      <c r="Y54" s="100"/>
      <c r="Z54" s="99"/>
      <c r="AA54" s="100"/>
      <c r="AB54" s="99"/>
      <c r="AC54" s="100"/>
      <c r="AD54" s="95"/>
      <c r="AE54" s="103"/>
      <c r="AF54" s="114">
        <f>L54+T54+AC54</f>
        <v>0</v>
      </c>
      <c r="AG54" s="95"/>
      <c r="AH54" s="95">
        <f>M54+O54+V54+AE54</f>
        <v>0</v>
      </c>
      <c r="AI54" s="103"/>
      <c r="AJ54" s="107"/>
      <c r="AK54" s="108"/>
      <c r="AL54" s="108"/>
      <c r="AM54" s="108"/>
      <c r="AN54" s="108"/>
      <c r="AO54" s="108"/>
      <c r="AP54" s="108"/>
      <c r="AQ54" s="108"/>
      <c r="AR54" s="108">
        <f>AK54+AM54+AO54+AQ54</f>
        <v>0</v>
      </c>
      <c r="AS54" s="108"/>
      <c r="AT54" s="97"/>
      <c r="AU54" s="109"/>
      <c r="AV54" s="97"/>
      <c r="AW54" s="94"/>
      <c r="AX54" s="95"/>
      <c r="AZ54" s="95">
        <v>0</v>
      </c>
      <c r="BA54" s="95">
        <f>AX54+AZ54</f>
        <v>0</v>
      </c>
      <c r="BB54" s="95"/>
      <c r="BC54" s="95">
        <v>0</v>
      </c>
      <c r="BD54" s="103">
        <f>BA54+BC54</f>
        <v>0</v>
      </c>
      <c r="BE54" s="102"/>
      <c r="BF54" s="95"/>
      <c r="BG54" s="100"/>
      <c r="BH54" s="95"/>
      <c r="BI54" s="100"/>
      <c r="BJ54" s="95"/>
      <c r="BK54" s="100"/>
      <c r="BL54" s="95"/>
      <c r="BM54" s="95"/>
      <c r="BN54" s="110"/>
      <c r="BO54" s="94">
        <f>AR54+BA54+BK54</f>
        <v>0</v>
      </c>
      <c r="BP54" s="95">
        <f>AS54+AV54+BC54+BM54</f>
        <v>0</v>
      </c>
      <c r="BQ54" s="95">
        <f>BO54+BP54</f>
        <v>0</v>
      </c>
      <c r="BR54" s="103"/>
      <c r="BS54" s="111"/>
      <c r="BT54" s="112"/>
    </row>
    <row r="55" spans="1:77" ht="20.399999999999999" customHeight="1" x14ac:dyDescent="0.35">
      <c r="A55" s="91" t="s">
        <v>101</v>
      </c>
      <c r="B55" s="92" t="str">
        <f>VLOOKUP(A55,'[1]Contacts&amp;Mem'!$A$3:$AB$111,2,)</f>
        <v>Thompson</v>
      </c>
      <c r="C55" s="93" t="str">
        <f>VLOOKUP($A55,'[1]Contacts&amp;Mem'!$A$3:$AB$111,11,)</f>
        <v>SUPER MASTERS</v>
      </c>
      <c r="D55" s="118"/>
      <c r="E55" s="95">
        <v>0</v>
      </c>
      <c r="F55" s="119"/>
      <c r="G55" s="95">
        <v>0</v>
      </c>
      <c r="H55" s="119"/>
      <c r="I55" s="95">
        <v>0</v>
      </c>
      <c r="J55" s="119"/>
      <c r="K55" s="95">
        <v>0</v>
      </c>
      <c r="L55" s="95">
        <f>E55+G55+I55+K55</f>
        <v>0</v>
      </c>
      <c r="M55" s="95">
        <v>0</v>
      </c>
      <c r="N55" s="120">
        <v>6</v>
      </c>
      <c r="O55" s="97">
        <v>0</v>
      </c>
      <c r="P55" s="139"/>
      <c r="Q55" s="99">
        <v>0</v>
      </c>
      <c r="S55" s="99">
        <v>0</v>
      </c>
      <c r="T55" s="100">
        <f>Q55+S55</f>
        <v>0</v>
      </c>
      <c r="V55" s="101">
        <v>0</v>
      </c>
      <c r="W55" s="132"/>
      <c r="X55" s="99"/>
      <c r="Y55" s="100"/>
      <c r="Z55" s="99"/>
      <c r="AA55" s="100"/>
      <c r="AB55" s="99"/>
      <c r="AC55" s="100"/>
      <c r="AD55" s="95"/>
      <c r="AE55" s="103"/>
      <c r="AF55" s="114">
        <f>L55+T55+AC55</f>
        <v>0</v>
      </c>
      <c r="AG55" s="95"/>
      <c r="AH55" s="95">
        <f>M55+O55+V55+AE55</f>
        <v>0</v>
      </c>
      <c r="AI55" s="103"/>
      <c r="AJ55" s="124">
        <v>0</v>
      </c>
      <c r="AK55" s="108">
        <v>0</v>
      </c>
      <c r="AL55" s="108"/>
      <c r="AM55" s="108">
        <v>0</v>
      </c>
      <c r="AN55" s="108"/>
      <c r="AO55" s="108">
        <v>0</v>
      </c>
      <c r="AP55" s="108"/>
      <c r="AQ55" s="108">
        <v>0</v>
      </c>
      <c r="AR55" s="108">
        <f>AK55+AM55+AO55+AQ55</f>
        <v>0</v>
      </c>
      <c r="AS55" s="108">
        <v>0</v>
      </c>
      <c r="AT55" s="97"/>
      <c r="AU55" s="109">
        <v>37</v>
      </c>
      <c r="AV55" s="97">
        <v>0</v>
      </c>
      <c r="AW55" s="118"/>
      <c r="AX55" s="95">
        <v>0</v>
      </c>
      <c r="AZ55" s="95">
        <v>0</v>
      </c>
      <c r="BA55" s="95">
        <f>AX55+AZ55</f>
        <v>0</v>
      </c>
      <c r="BB55" s="95"/>
      <c r="BC55" s="95">
        <v>0</v>
      </c>
      <c r="BD55" s="103">
        <f>BA55+BC55</f>
        <v>0</v>
      </c>
      <c r="BE55" s="132"/>
      <c r="BF55" s="95"/>
      <c r="BG55" s="100"/>
      <c r="BH55" s="95"/>
      <c r="BI55" s="100"/>
      <c r="BJ55" s="95"/>
      <c r="BK55" s="100"/>
      <c r="BL55" s="95"/>
      <c r="BM55" s="95"/>
      <c r="BN55" s="110"/>
      <c r="BO55" s="94">
        <f>AR55+BA55+BK55</f>
        <v>0</v>
      </c>
      <c r="BP55" s="95">
        <f>AS55+AV55+BC55+BM55</f>
        <v>0</v>
      </c>
      <c r="BQ55" s="95">
        <f>BO55+BP55</f>
        <v>0</v>
      </c>
      <c r="BR55" s="103"/>
      <c r="BS55" s="135"/>
      <c r="BW55" s="116"/>
    </row>
    <row r="56" spans="1:77" ht="30" customHeight="1" x14ac:dyDescent="0.35">
      <c r="A56" s="91" t="s">
        <v>102</v>
      </c>
      <c r="B56" s="92" t="str">
        <f>VLOOKUP(A56,'[1]Contacts&amp;Mem'!$A$3:$AB$111,2,)</f>
        <v>Goodwin</v>
      </c>
      <c r="C56" s="157" t="str">
        <f>VLOOKUP($A56,'[1]Contacts&amp;Mem'!$A$3:$AB$111,11,)</f>
        <v>CAT 2</v>
      </c>
      <c r="D56" s="118"/>
      <c r="E56" s="95">
        <v>0</v>
      </c>
      <c r="F56" s="119"/>
      <c r="G56" s="95">
        <v>0</v>
      </c>
      <c r="H56" s="119"/>
      <c r="I56" s="95">
        <v>0</v>
      </c>
      <c r="J56" s="119"/>
      <c r="K56" s="95">
        <v>0</v>
      </c>
      <c r="L56" s="95">
        <f>E56+G56+I56+K56</f>
        <v>0</v>
      </c>
      <c r="M56" s="95">
        <v>0</v>
      </c>
      <c r="N56" s="120">
        <v>6</v>
      </c>
      <c r="O56" s="97">
        <v>0</v>
      </c>
      <c r="P56" s="98"/>
      <c r="Q56" s="158">
        <v>0</v>
      </c>
      <c r="R56" s="121"/>
      <c r="S56" s="159">
        <v>0</v>
      </c>
      <c r="T56" s="160">
        <f>Q56+S56</f>
        <v>0</v>
      </c>
      <c r="U56" s="121"/>
      <c r="V56" s="161">
        <v>0</v>
      </c>
      <c r="W56" s="122"/>
      <c r="X56" s="159"/>
      <c r="Y56" s="160"/>
      <c r="Z56" s="159"/>
      <c r="AA56" s="160"/>
      <c r="AB56" s="159"/>
      <c r="AC56" s="160"/>
      <c r="AD56" s="137"/>
      <c r="AE56" s="138"/>
      <c r="AF56" s="143">
        <f>L56+T56+AC56</f>
        <v>0</v>
      </c>
      <c r="AG56" s="137"/>
      <c r="AH56" s="137">
        <f>M56+O56+V56+AE56</f>
        <v>0</v>
      </c>
      <c r="AI56" s="138"/>
      <c r="AJ56" s="124">
        <v>0</v>
      </c>
      <c r="AK56" s="108">
        <v>0</v>
      </c>
      <c r="AL56" s="108"/>
      <c r="AM56" s="108">
        <v>0</v>
      </c>
      <c r="AN56" s="108"/>
      <c r="AO56" s="108">
        <v>0</v>
      </c>
      <c r="AP56" s="108"/>
      <c r="AQ56" s="108">
        <v>0</v>
      </c>
      <c r="AR56" s="108">
        <f>AK56+AM56+AO56+AQ56</f>
        <v>0</v>
      </c>
      <c r="AS56" s="108">
        <v>0</v>
      </c>
      <c r="AT56" s="97"/>
      <c r="AU56" s="109">
        <v>28</v>
      </c>
      <c r="AV56" s="97">
        <v>0</v>
      </c>
      <c r="AW56" s="126"/>
      <c r="AX56" s="137">
        <v>0</v>
      </c>
      <c r="AY56" s="123"/>
      <c r="AZ56" s="137">
        <v>0</v>
      </c>
      <c r="BA56" s="137">
        <f>AX56+AZ56</f>
        <v>0</v>
      </c>
      <c r="BB56" s="137"/>
      <c r="BC56" s="137">
        <v>0</v>
      </c>
      <c r="BD56" s="138">
        <f>BA56+BC56</f>
        <v>0</v>
      </c>
      <c r="BE56" s="122"/>
      <c r="BF56" s="137"/>
      <c r="BG56" s="160"/>
      <c r="BH56" s="137"/>
      <c r="BI56" s="160"/>
      <c r="BJ56" s="137"/>
      <c r="BK56" s="160"/>
      <c r="BL56" s="137"/>
      <c r="BM56" s="137"/>
      <c r="BN56" s="162"/>
      <c r="BO56" s="94">
        <f>AR56+BA56+BK56</f>
        <v>0</v>
      </c>
      <c r="BP56" s="95">
        <f>AS56+AV56+BC56+BM56</f>
        <v>0</v>
      </c>
      <c r="BQ56" s="95">
        <f>BO56+BP56</f>
        <v>0</v>
      </c>
      <c r="BR56" s="103"/>
      <c r="BS56" s="135"/>
    </row>
    <row r="57" spans="1:77" ht="30" customHeight="1" x14ac:dyDescent="0.25">
      <c r="A57" s="150"/>
      <c r="C57" s="163"/>
      <c r="D57" s="118"/>
      <c r="E57" s="95"/>
      <c r="G57" s="95"/>
      <c r="I57" s="95"/>
      <c r="K57" s="95"/>
      <c r="L57" s="95"/>
      <c r="M57" s="95"/>
      <c r="N57" s="120"/>
      <c r="O57" s="97"/>
      <c r="P57" s="139"/>
      <c r="Q57" s="164"/>
      <c r="T57" s="134"/>
      <c r="V57" s="153"/>
      <c r="W57" s="132"/>
      <c r="Y57" s="134"/>
      <c r="AA57" s="134"/>
      <c r="AB57" s="134"/>
      <c r="AC57" s="134"/>
      <c r="AE57" s="155"/>
      <c r="AF57" s="114"/>
      <c r="AG57" s="95"/>
      <c r="AH57" s="95"/>
      <c r="AI57" s="103"/>
      <c r="AJ57" s="133"/>
      <c r="AK57" s="108"/>
      <c r="AL57" s="108"/>
      <c r="AM57" s="108"/>
      <c r="AN57" s="108"/>
      <c r="AO57" s="108"/>
      <c r="AP57" s="108"/>
      <c r="AQ57" s="108"/>
      <c r="AR57" s="108"/>
      <c r="AS57" s="108"/>
      <c r="AT57" s="97"/>
      <c r="AV57" s="97"/>
      <c r="AW57" s="118"/>
      <c r="BD57" s="144"/>
      <c r="BE57" s="132"/>
      <c r="BG57" s="134"/>
      <c r="BI57" s="134"/>
      <c r="BJ57" s="134"/>
      <c r="BK57" s="134"/>
      <c r="BM57" s="134"/>
      <c r="BN57" s="155"/>
      <c r="BO57" s="94">
        <f>AR57+BA57+BK57</f>
        <v>0</v>
      </c>
      <c r="BP57" s="95">
        <f>AS57+AV57+BC57+BM57</f>
        <v>0</v>
      </c>
      <c r="BQ57" s="95">
        <f>BO57+BP57</f>
        <v>0</v>
      </c>
      <c r="BR57" s="103"/>
      <c r="BS57" s="135"/>
    </row>
    <row r="58" spans="1:77" ht="30" customHeight="1" x14ac:dyDescent="0.25">
      <c r="A58" s="150"/>
      <c r="C58" s="165"/>
      <c r="D58" s="118"/>
      <c r="E58" s="95"/>
      <c r="G58" s="95"/>
      <c r="I58" s="95"/>
      <c r="K58" s="95"/>
      <c r="L58" s="95"/>
      <c r="M58" s="95"/>
      <c r="N58" s="120"/>
      <c r="O58" s="97"/>
      <c r="P58" s="139"/>
      <c r="Q58" s="164"/>
      <c r="T58" s="134"/>
      <c r="V58" s="153"/>
      <c r="W58" s="132"/>
      <c r="Y58" s="134"/>
      <c r="AA58" s="134"/>
      <c r="AB58" s="154"/>
      <c r="AC58" s="134"/>
      <c r="AE58" s="155"/>
      <c r="AF58" s="114"/>
      <c r="AG58" s="95"/>
      <c r="AH58" s="95"/>
      <c r="AI58" s="103"/>
      <c r="AJ58" s="133"/>
      <c r="AK58" s="108"/>
      <c r="AL58" s="108"/>
      <c r="AM58" s="108"/>
      <c r="AN58" s="108"/>
      <c r="AO58" s="108"/>
      <c r="AP58" s="108"/>
      <c r="AQ58" s="108"/>
      <c r="AR58" s="108"/>
      <c r="AS58" s="108"/>
      <c r="AT58" s="97"/>
      <c r="AV58" s="97"/>
      <c r="AW58" s="118"/>
      <c r="BD58" s="144"/>
      <c r="BE58" s="132"/>
      <c r="BG58" s="134"/>
      <c r="BI58" s="134"/>
      <c r="BJ58" s="154"/>
      <c r="BK58" s="134"/>
      <c r="BM58" s="134"/>
      <c r="BN58" s="155"/>
      <c r="BO58" s="94"/>
      <c r="BP58" s="95"/>
      <c r="BQ58" s="95"/>
      <c r="BR58" s="103"/>
      <c r="BS58" s="135"/>
    </row>
    <row r="59" spans="1:77" ht="30" customHeight="1" x14ac:dyDescent="0.25">
      <c r="A59" s="150"/>
      <c r="C59" s="165"/>
      <c r="D59" s="118"/>
      <c r="E59" s="95"/>
      <c r="G59" s="95"/>
      <c r="I59" s="95"/>
      <c r="K59" s="95"/>
      <c r="L59" s="95"/>
      <c r="M59" s="95"/>
      <c r="N59" s="120"/>
      <c r="O59" s="97"/>
      <c r="P59" s="139"/>
      <c r="Q59" s="164"/>
      <c r="T59" s="134"/>
      <c r="V59" s="153"/>
      <c r="W59" s="132"/>
      <c r="Y59" s="134"/>
      <c r="AA59" s="134"/>
      <c r="AB59" s="134"/>
      <c r="AC59" s="134"/>
      <c r="AE59" s="155"/>
      <c r="AF59" s="114"/>
      <c r="AG59" s="95"/>
      <c r="AH59" s="95"/>
      <c r="AI59" s="103"/>
      <c r="AJ59" s="133"/>
      <c r="AK59" s="108"/>
      <c r="AL59" s="108"/>
      <c r="AM59" s="108"/>
      <c r="AN59" s="108"/>
      <c r="AO59" s="108"/>
      <c r="AP59" s="108"/>
      <c r="AQ59" s="108"/>
      <c r="AR59" s="108"/>
      <c r="AS59" s="108"/>
      <c r="AT59" s="97"/>
      <c r="AV59" s="97"/>
      <c r="AW59" s="118"/>
      <c r="BD59" s="144"/>
      <c r="BE59" s="132"/>
      <c r="BG59" s="134"/>
      <c r="BI59" s="134"/>
      <c r="BJ59" s="134"/>
      <c r="BK59" s="134"/>
      <c r="BM59" s="134"/>
      <c r="BN59" s="155"/>
      <c r="BO59" s="94"/>
      <c r="BP59" s="95"/>
      <c r="BQ59" s="95"/>
      <c r="BR59" s="103"/>
      <c r="BS59" s="135"/>
    </row>
    <row r="60" spans="1:77" ht="30" customHeight="1" thickBot="1" x14ac:dyDescent="0.3">
      <c r="A60" s="166"/>
      <c r="B60" s="167"/>
      <c r="C60" s="168"/>
      <c r="D60" s="169"/>
      <c r="E60" s="170"/>
      <c r="F60" s="170"/>
      <c r="G60" s="170"/>
      <c r="H60" s="170"/>
      <c r="I60" s="170"/>
      <c r="J60" s="170"/>
      <c r="K60" s="170"/>
      <c r="L60" s="170"/>
      <c r="M60" s="170"/>
      <c r="N60" s="171"/>
      <c r="O60" s="172"/>
      <c r="P60" s="173"/>
      <c r="Q60" s="174"/>
      <c r="R60" s="175"/>
      <c r="S60" s="175"/>
      <c r="T60" s="176"/>
      <c r="U60" s="175"/>
      <c r="V60" s="177"/>
      <c r="W60" s="178"/>
      <c r="X60" s="170"/>
      <c r="Y60" s="176"/>
      <c r="Z60" s="170"/>
      <c r="AA60" s="176"/>
      <c r="AB60" s="176"/>
      <c r="AC60" s="176"/>
      <c r="AD60" s="170"/>
      <c r="AE60" s="179"/>
      <c r="AF60" s="180"/>
      <c r="AG60" s="181"/>
      <c r="AH60" s="181"/>
      <c r="AI60" s="182"/>
      <c r="AJ60" s="183"/>
      <c r="AK60" s="184"/>
      <c r="AL60" s="184"/>
      <c r="AM60" s="184"/>
      <c r="AN60" s="184"/>
      <c r="AO60" s="184"/>
      <c r="AP60" s="184"/>
      <c r="AQ60" s="184"/>
      <c r="AR60" s="184"/>
      <c r="AS60" s="184"/>
      <c r="AT60" s="172"/>
      <c r="AU60" s="185"/>
      <c r="AV60" s="172"/>
      <c r="AW60" s="169"/>
      <c r="AX60" s="170"/>
      <c r="AY60" s="170"/>
      <c r="AZ60" s="170"/>
      <c r="BA60" s="170"/>
      <c r="BB60" s="170"/>
      <c r="BC60" s="170"/>
      <c r="BD60" s="186"/>
      <c r="BE60" s="178"/>
      <c r="BF60" s="170"/>
      <c r="BG60" s="176"/>
      <c r="BH60" s="170"/>
      <c r="BI60" s="176"/>
      <c r="BJ60" s="176"/>
      <c r="BK60" s="176"/>
      <c r="BL60" s="170"/>
      <c r="BM60" s="176"/>
      <c r="BN60" s="179"/>
      <c r="BO60" s="169"/>
      <c r="BP60" s="170"/>
      <c r="BQ60" s="170"/>
      <c r="BR60" s="186"/>
      <c r="BS60" s="135"/>
    </row>
    <row r="61" spans="1:77" x14ac:dyDescent="0.25">
      <c r="A61" s="187"/>
      <c r="B61" s="187"/>
      <c r="C61" s="188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89"/>
      <c r="O61" s="189"/>
      <c r="P61" s="190"/>
      <c r="Q61" s="191"/>
      <c r="R61" s="121"/>
      <c r="S61" s="121"/>
      <c r="T61" s="192"/>
      <c r="U61" s="121"/>
      <c r="V61" s="121"/>
      <c r="W61" s="192"/>
      <c r="X61" s="123"/>
      <c r="Y61" s="192"/>
      <c r="Z61" s="123"/>
      <c r="AA61" s="192"/>
      <c r="AB61" s="192"/>
      <c r="AC61" s="192"/>
      <c r="AD61" s="123"/>
      <c r="AE61" s="192"/>
      <c r="AF61" s="123"/>
      <c r="AG61" s="123"/>
      <c r="AH61" s="123"/>
      <c r="AI61" s="123"/>
      <c r="AJ61" s="189"/>
      <c r="AK61" s="189"/>
      <c r="AL61" s="189"/>
      <c r="AM61" s="189"/>
      <c r="AN61" s="189"/>
      <c r="AO61" s="189"/>
      <c r="AP61" s="189"/>
      <c r="AQ61" s="189"/>
      <c r="AR61" s="189"/>
      <c r="AS61" s="189"/>
      <c r="AT61" s="189"/>
      <c r="AU61" s="193"/>
      <c r="AV61" s="189"/>
      <c r="AW61" s="123"/>
      <c r="AX61" s="123"/>
      <c r="AY61" s="123"/>
      <c r="AZ61" s="123"/>
      <c r="BA61" s="123"/>
      <c r="BB61" s="123"/>
      <c r="BC61" s="123"/>
      <c r="BD61" s="123"/>
      <c r="BE61" s="192"/>
      <c r="BF61" s="123"/>
      <c r="BG61" s="192"/>
      <c r="BH61" s="123"/>
      <c r="BI61" s="192"/>
      <c r="BJ61" s="192"/>
      <c r="BK61" s="192"/>
      <c r="BL61" s="123"/>
      <c r="BM61" s="192"/>
      <c r="BN61" s="192"/>
      <c r="BO61" s="123"/>
      <c r="BP61" s="123"/>
      <c r="BQ61" s="123"/>
      <c r="BR61" s="123"/>
    </row>
    <row r="64" spans="1:77" x14ac:dyDescent="0.25">
      <c r="BS64" s="129"/>
    </row>
    <row r="67" spans="20:66" x14ac:dyDescent="0.25">
      <c r="T67" s="198"/>
      <c r="W67" s="198"/>
      <c r="Y67" s="198"/>
      <c r="AA67" s="198"/>
      <c r="AB67" s="199"/>
      <c r="AC67" s="198"/>
      <c r="AE67" s="198"/>
      <c r="BE67" s="198"/>
      <c r="BG67" s="198"/>
      <c r="BI67" s="198"/>
      <c r="BJ67" s="199"/>
      <c r="BK67" s="198"/>
      <c r="BM67" s="198"/>
      <c r="BN67" s="198"/>
    </row>
  </sheetData>
  <autoFilter ref="A6:BY59" xr:uid="{B17E72D8-95B5-4A11-B945-C9934A35262C}">
    <sortState xmlns:xlrd2="http://schemas.microsoft.com/office/spreadsheetml/2017/richdata2" ref="A7:BY59">
      <sortCondition ref="BR6:BR59"/>
    </sortState>
  </autoFilter>
  <mergeCells count="21">
    <mergeCell ref="BE5:BN5"/>
    <mergeCell ref="AW4:BD4"/>
    <mergeCell ref="BE4:BN4"/>
    <mergeCell ref="BO4:BR5"/>
    <mergeCell ref="D5:M5"/>
    <mergeCell ref="N5:O5"/>
    <mergeCell ref="P5:V5"/>
    <mergeCell ref="W5:AE5"/>
    <mergeCell ref="AJ5:AT5"/>
    <mergeCell ref="AU5:AV5"/>
    <mergeCell ref="AW5:BD5"/>
    <mergeCell ref="A1:BR1"/>
    <mergeCell ref="D2:AI2"/>
    <mergeCell ref="AJ2:BR2"/>
    <mergeCell ref="D4:M4"/>
    <mergeCell ref="N4:O4"/>
    <mergeCell ref="P4:V4"/>
    <mergeCell ref="W4:AE4"/>
    <mergeCell ref="AF4:AI5"/>
    <mergeCell ref="AJ4:AT4"/>
    <mergeCell ref="AU4:AV4"/>
  </mergeCells>
  <pageMargins left="0.5" right="0.5" top="1" bottom="1" header="0.5" footer="0.5"/>
  <pageSetup scale="10" orientation="portrait" useFirstPageNumber="1" r:id="rId1"/>
  <headerFooter>
    <oddHeader>&amp;C&amp;"Times New Roman,Regular"&amp;12&amp;A</oddHeader>
    <oddFooter>&amp;C&amp;"Times New Roman,Regular"&amp;12Page &amp;P</oddFooter>
  </headerFooter>
  <colBreaks count="1" manualBreakCount="1">
    <brk id="12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MC Output</vt:lpstr>
      <vt:lpstr>'MC Output'!Print_Area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Rankine</dc:creator>
  <cp:lastModifiedBy>Tracy Rankine</cp:lastModifiedBy>
  <dcterms:created xsi:type="dcterms:W3CDTF">2026-05-26T14:00:03Z</dcterms:created>
  <dcterms:modified xsi:type="dcterms:W3CDTF">2026-05-26T14:00:48Z</dcterms:modified>
</cp:coreProperties>
</file>